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<sst xmlns="http://schemas.openxmlformats.org/spreadsheetml/2006/main" count="53" uniqueCount="42">
  <si>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Nama : Lety Trisnaliani</t>
  </si>
  <si>
    <t>NIM : 030313681924013</t>
  </si>
  <si>
    <t>Run</t>
  </si>
  <si>
    <t>Level</t>
  </si>
  <si>
    <t>PASH</t>
  </si>
  <si>
    <t>activated</t>
  </si>
  <si>
    <t>carbon</t>
  </si>
  <si>
    <t>preparation</t>
  </si>
  <si>
    <t>variables</t>
  </si>
  <si>
    <t>YPASH</t>
  </si>
  <si>
    <t>(%)</t>
  </si>
  <si>
    <t>Y4CG</t>
  </si>
  <si>
    <t>IR</t>
  </si>
  <si>
    <t>Temperature</t>
  </si>
  <si>
    <t>(◦C)</t>
  </si>
  <si>
    <t>Time</t>
  </si>
  <si>
    <t>(Min)</t>
  </si>
  <si>
    <r>
      <t>X</t>
    </r>
    <r>
      <rPr>
        <vertAlign val="subscript"/>
        <sz val="11"/>
        <color indexed="8"/>
        <rFont val="Calibri"/>
        <family val="2"/>
      </rPr>
      <t>1</t>
    </r>
  </si>
  <si>
    <r>
      <t>X</t>
    </r>
    <r>
      <rPr>
        <vertAlign val="subscript"/>
        <sz val="11"/>
        <color indexed="8"/>
        <rFont val="Calibri"/>
        <family val="2"/>
      </rPr>
      <t>2</t>
    </r>
  </si>
  <si>
    <r>
      <t>X</t>
    </r>
    <r>
      <rPr>
        <vertAlign val="subscript"/>
        <sz val="11"/>
        <color indexed="8"/>
        <rFont val="Calibri"/>
        <family val="2"/>
      </rPr>
      <t>3</t>
    </r>
  </si>
  <si>
    <t>No</t>
  </si>
  <si>
    <t>X2</t>
  </si>
  <si>
    <t>X3</t>
  </si>
  <si>
    <t>Temp</t>
  </si>
  <si>
    <t>Ypash</t>
  </si>
  <si>
    <t>y</t>
  </si>
  <si>
    <t>X1</t>
  </si>
  <si>
    <t>Max</t>
  </si>
  <si>
    <t>Min</t>
  </si>
  <si>
    <t>Nol</t>
  </si>
  <si>
    <t>Aplha</t>
  </si>
  <si>
    <t>x</t>
  </si>
  <si>
    <t>x1</t>
  </si>
  <si>
    <t>x2</t>
  </si>
  <si>
    <t>x1^2</t>
  </si>
  <si>
    <t>x=</t>
  </si>
  <si>
    <t>X2^2</t>
  </si>
  <si>
    <t>X3^2</t>
  </si>
  <si>
    <t>x3</t>
  </si>
  <si>
    <t>x2x2</t>
  </si>
  <si>
    <t>x1x3</t>
  </si>
  <si>
    <t>x2x3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</si>
</sst>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"/>
    <numFmt numFmtId="166" formatCode="0.000"/>
    <numFmt numFmtId="167" formatCode="0.0"/>
    <numFmt numFmtId="168" formatCode="0.000000"/>
    <numFmt numFmtId="169" formatCode="0.00000"/>
    <numFmt numFmtId="170" formatCode="0.00000000"/>
    <numFmt numFmtId="171" formatCode="0.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22</xdr:row>
      <xdr:rowOff>66675</xdr:rowOff>
    </xdr:from>
    <xdr:to>
      <xdr:col>23</xdr:col>
      <xdr:colOff>428625</xdr:colOff>
      <xdr:row>39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4257675"/>
          <a:ext cx="74961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561975</xdr:colOff>
      <xdr:row>23</xdr:row>
      <xdr:rowOff>190500</xdr:rowOff>
    </xdr:from>
    <xdr:to>
      <xdr:col>22</xdr:col>
      <xdr:colOff>19050</xdr:colOff>
      <xdr:row>38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3220700" y="4572000"/>
          <a:ext cx="676275" cy="2790825"/>
        </a:xfrm>
        <a:prstGeom prst="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161925</xdr:colOff>
      <xdr:row>46</xdr:row>
      <xdr:rowOff>38100</xdr:rowOff>
    </xdr:from>
    <xdr:to>
      <xdr:col>22</xdr:col>
      <xdr:colOff>342900</xdr:colOff>
      <xdr:row>63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8839200"/>
          <a:ext cx="74961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68</xdr:row>
      <xdr:rowOff>66675</xdr:rowOff>
    </xdr:from>
    <xdr:to>
      <xdr:col>17</xdr:col>
      <xdr:colOff>352425</xdr:colOff>
      <xdr:row>71</xdr:row>
      <xdr:rowOff>133350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13096875"/>
          <a:ext cx="4705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95">
      <selection activeCell="E98" sqref="E98"/>
    </sheetView>
  </sheetViews>
  <sheetFormatPr defaultColWidth="9.140625" defaultRowHeight="15"/>
  <cols>
    <col min="5" max="5" width="11.7109375" style="0" customWidth="1"/>
    <col min="6" max="6" width="13.57421875" style="0" customWidth="1"/>
    <col min="16" max="16" width="9.140625" style="0" customWidth="1"/>
  </cols>
  <sheetData>
    <row r="1" ht="15">
      <c r="A1" t="s">
        <v>0</v>
      </c>
    </row>
    <row r="2" ht="15">
      <c r="A2" t="s">
        <v>1</v>
      </c>
    </row>
    <row r="21" spans="2:13" ht="15">
      <c r="B21" t="s">
        <v>2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8</v>
      </c>
      <c r="J21" t="s">
        <v>9</v>
      </c>
      <c r="K21" t="s">
        <v>10</v>
      </c>
      <c r="L21" t="s">
        <v>11</v>
      </c>
      <c r="M21" t="s">
        <v>10</v>
      </c>
    </row>
    <row r="22" spans="5:9" ht="15">
      <c r="E22" t="s">
        <v>12</v>
      </c>
      <c r="F22" t="s">
        <v>13</v>
      </c>
      <c r="G22" t="s">
        <v>14</v>
      </c>
      <c r="H22" t="s">
        <v>15</v>
      </c>
      <c r="I22" t="s">
        <v>16</v>
      </c>
    </row>
    <row r="24" spans="1:11" ht="18">
      <c r="A24" s="14" t="s">
        <v>20</v>
      </c>
      <c r="B24" s="2" t="s">
        <v>2</v>
      </c>
      <c r="C24" s="3" t="s">
        <v>17</v>
      </c>
      <c r="D24" s="3" t="s">
        <v>21</v>
      </c>
      <c r="E24" s="3" t="s">
        <v>22</v>
      </c>
      <c r="F24" s="3"/>
      <c r="G24" s="3" t="s">
        <v>12</v>
      </c>
      <c r="H24" s="3" t="s">
        <v>23</v>
      </c>
      <c r="I24" s="3" t="s">
        <v>15</v>
      </c>
      <c r="J24" s="4" t="s">
        <v>24</v>
      </c>
      <c r="K24" s="4"/>
    </row>
    <row r="26" spans="1:11" ht="15">
      <c r="A26">
        <v>1</v>
      </c>
      <c r="B26" s="5">
        <f>B34+1</f>
        <v>2</v>
      </c>
      <c r="C26" s="1">
        <v>-1</v>
      </c>
      <c r="D26" s="1">
        <v>-1</v>
      </c>
      <c r="E26" s="1">
        <v>-1</v>
      </c>
      <c r="F26" s="1"/>
      <c r="G26" s="1">
        <v>0.97</v>
      </c>
      <c r="H26" s="6">
        <v>658</v>
      </c>
      <c r="I26" s="7">
        <v>52</v>
      </c>
      <c r="J26" s="8">
        <v>28.39</v>
      </c>
      <c r="K26" s="8"/>
    </row>
    <row r="27" spans="1:11" ht="15">
      <c r="A27">
        <v>2</v>
      </c>
      <c r="B27" s="5">
        <f>B31+1</f>
        <v>18</v>
      </c>
      <c r="C27" s="1">
        <v>1</v>
      </c>
      <c r="D27" s="1">
        <v>-1</v>
      </c>
      <c r="E27" s="1">
        <v>-1</v>
      </c>
      <c r="F27" s="1"/>
      <c r="G27" s="1">
        <v>3.23</v>
      </c>
      <c r="H27" s="6">
        <v>658</v>
      </c>
      <c r="I27" s="7">
        <v>52</v>
      </c>
      <c r="J27" s="8">
        <v>21.18</v>
      </c>
      <c r="K27" s="8"/>
    </row>
    <row r="28" spans="1:11" ht="15">
      <c r="A28">
        <v>3</v>
      </c>
      <c r="B28" s="5">
        <f>B26+1</f>
        <v>3</v>
      </c>
      <c r="C28" s="1">
        <v>-1</v>
      </c>
      <c r="D28" s="1">
        <v>1</v>
      </c>
      <c r="E28" s="1">
        <v>-1</v>
      </c>
      <c r="F28" s="1"/>
      <c r="G28" s="1">
        <v>0.97</v>
      </c>
      <c r="H28" s="6">
        <v>842</v>
      </c>
      <c r="I28" s="7">
        <v>52</v>
      </c>
      <c r="J28" s="8">
        <v>22.52</v>
      </c>
      <c r="K28" s="8"/>
    </row>
    <row r="29" spans="1:11" ht="15">
      <c r="A29">
        <v>4</v>
      </c>
      <c r="B29" s="5">
        <f>B36+1</f>
        <v>16</v>
      </c>
      <c r="C29" s="1">
        <v>1</v>
      </c>
      <c r="D29" s="1">
        <v>1</v>
      </c>
      <c r="E29" s="1">
        <v>-1</v>
      </c>
      <c r="F29" s="1"/>
      <c r="G29" s="1">
        <v>3.23</v>
      </c>
      <c r="H29" s="6">
        <v>842</v>
      </c>
      <c r="I29" s="7">
        <v>52</v>
      </c>
      <c r="J29" s="8">
        <v>16.78</v>
      </c>
      <c r="K29" s="8"/>
    </row>
    <row r="30" spans="1:11" ht="15">
      <c r="A30">
        <v>5</v>
      </c>
      <c r="B30" s="5">
        <f>B32+1</f>
        <v>5</v>
      </c>
      <c r="C30" s="1">
        <v>-1</v>
      </c>
      <c r="D30" s="1">
        <v>-1</v>
      </c>
      <c r="E30" s="1">
        <v>1</v>
      </c>
      <c r="F30" s="1"/>
      <c r="G30" s="1">
        <v>0.97</v>
      </c>
      <c r="H30" s="6">
        <v>658</v>
      </c>
      <c r="I30" s="7">
        <v>148</v>
      </c>
      <c r="J30" s="8">
        <v>27.08</v>
      </c>
      <c r="K30" s="8"/>
    </row>
    <row r="31" spans="1:11" ht="15">
      <c r="A31">
        <v>6</v>
      </c>
      <c r="B31" s="5">
        <f>B29+1</f>
        <v>17</v>
      </c>
      <c r="C31" s="1">
        <v>1</v>
      </c>
      <c r="D31" s="1">
        <v>-1</v>
      </c>
      <c r="E31" s="1">
        <v>1</v>
      </c>
      <c r="F31" s="1"/>
      <c r="G31" s="1">
        <v>3.23</v>
      </c>
      <c r="H31" s="6">
        <v>658</v>
      </c>
      <c r="I31" s="7">
        <v>148</v>
      </c>
      <c r="J31" s="8">
        <v>20.97</v>
      </c>
      <c r="K31" s="8"/>
    </row>
    <row r="32" spans="1:11" ht="15">
      <c r="A32">
        <v>7</v>
      </c>
      <c r="B32" s="5">
        <f>B28+1</f>
        <v>4</v>
      </c>
      <c r="C32" s="1">
        <v>-1</v>
      </c>
      <c r="D32" s="1">
        <v>1</v>
      </c>
      <c r="E32" s="1">
        <v>1</v>
      </c>
      <c r="F32" s="1"/>
      <c r="G32" s="1">
        <v>0.97</v>
      </c>
      <c r="H32" s="6">
        <v>842</v>
      </c>
      <c r="I32" s="7">
        <v>148</v>
      </c>
      <c r="J32" s="8">
        <v>11</v>
      </c>
      <c r="K32" s="8"/>
    </row>
    <row r="33" spans="1:11" ht="15">
      <c r="A33">
        <v>8</v>
      </c>
      <c r="B33" s="5">
        <f>B27+1</f>
        <v>19</v>
      </c>
      <c r="C33" s="1">
        <v>1</v>
      </c>
      <c r="D33" s="1">
        <v>1</v>
      </c>
      <c r="E33" s="1">
        <v>1</v>
      </c>
      <c r="F33" s="1"/>
      <c r="G33" s="1">
        <v>3.23</v>
      </c>
      <c r="H33" s="6">
        <v>842</v>
      </c>
      <c r="I33" s="7">
        <v>148</v>
      </c>
      <c r="J33" s="8">
        <v>10.07</v>
      </c>
      <c r="K33" s="8"/>
    </row>
    <row r="34" spans="1:11" ht="15">
      <c r="A34">
        <v>9</v>
      </c>
      <c r="B34" s="5">
        <v>1</v>
      </c>
      <c r="C34" s="9">
        <v>-1.682</v>
      </c>
      <c r="D34" s="1">
        <v>0</v>
      </c>
      <c r="E34" s="1">
        <v>0</v>
      </c>
      <c r="F34" s="1"/>
      <c r="G34" s="10">
        <v>0.2</v>
      </c>
      <c r="H34" s="6">
        <v>750</v>
      </c>
      <c r="I34" s="7">
        <v>100</v>
      </c>
      <c r="J34" s="8">
        <v>29.31</v>
      </c>
      <c r="K34" s="8"/>
    </row>
    <row r="35" spans="1:11" ht="15">
      <c r="A35">
        <v>10</v>
      </c>
      <c r="B35" s="5">
        <f>B33+1</f>
        <v>20</v>
      </c>
      <c r="C35" s="9">
        <v>1.682</v>
      </c>
      <c r="D35" s="1">
        <v>0</v>
      </c>
      <c r="E35" s="1">
        <v>0</v>
      </c>
      <c r="F35" s="1"/>
      <c r="G35" s="10">
        <v>4</v>
      </c>
      <c r="H35" s="6">
        <v>750</v>
      </c>
      <c r="I35" s="7">
        <v>100</v>
      </c>
      <c r="J35">
        <v>22.5</v>
      </c>
      <c r="K35" s="8"/>
    </row>
    <row r="36" spans="1:11" ht="15">
      <c r="A36">
        <v>11</v>
      </c>
      <c r="B36" s="5">
        <f>B38+1</f>
        <v>15</v>
      </c>
      <c r="C36" s="1">
        <v>0</v>
      </c>
      <c r="D36" s="9">
        <v>-1.682</v>
      </c>
      <c r="E36" s="1">
        <v>0</v>
      </c>
      <c r="F36" s="1"/>
      <c r="G36" s="1">
        <v>2.1</v>
      </c>
      <c r="H36" s="6">
        <v>595</v>
      </c>
      <c r="I36" s="7">
        <v>100</v>
      </c>
      <c r="J36">
        <v>25.37</v>
      </c>
      <c r="K36" s="8"/>
    </row>
    <row r="37" spans="1:11" ht="15">
      <c r="A37">
        <v>12</v>
      </c>
      <c r="B37" s="5">
        <f>B42+1</f>
        <v>10</v>
      </c>
      <c r="C37" s="1">
        <v>0</v>
      </c>
      <c r="D37" s="9">
        <v>1.682</v>
      </c>
      <c r="E37" s="1">
        <v>0</v>
      </c>
      <c r="F37" s="1"/>
      <c r="G37" s="1">
        <v>2.1</v>
      </c>
      <c r="H37" s="6">
        <v>905</v>
      </c>
      <c r="I37" s="7">
        <v>100</v>
      </c>
      <c r="J37" s="8">
        <v>12.19</v>
      </c>
      <c r="K37" s="8"/>
    </row>
    <row r="38" spans="1:11" ht="15">
      <c r="A38">
        <v>13</v>
      </c>
      <c r="B38" s="5">
        <f>B45+1</f>
        <v>14</v>
      </c>
      <c r="C38" s="1">
        <v>0</v>
      </c>
      <c r="D38" s="1">
        <v>0</v>
      </c>
      <c r="E38" s="9">
        <v>-1.682</v>
      </c>
      <c r="F38" s="10"/>
      <c r="G38" s="1">
        <v>2.1</v>
      </c>
      <c r="H38" s="6">
        <v>750</v>
      </c>
      <c r="I38" s="7">
        <v>20</v>
      </c>
      <c r="J38" s="8">
        <v>27.56</v>
      </c>
      <c r="K38" s="8"/>
    </row>
    <row r="39" spans="1:11" ht="15">
      <c r="A39">
        <v>14</v>
      </c>
      <c r="B39" s="5">
        <f>B41+1</f>
        <v>8</v>
      </c>
      <c r="C39" s="1">
        <v>0</v>
      </c>
      <c r="D39" s="1">
        <v>0</v>
      </c>
      <c r="E39" s="9">
        <v>1.6818</v>
      </c>
      <c r="F39" s="10"/>
      <c r="G39" s="1">
        <v>2.1</v>
      </c>
      <c r="H39" s="6">
        <v>750</v>
      </c>
      <c r="I39" s="7">
        <v>180</v>
      </c>
      <c r="J39" s="8">
        <v>19.39</v>
      </c>
      <c r="K39" s="8"/>
    </row>
    <row r="40" spans="1:11" ht="15">
      <c r="A40">
        <v>15</v>
      </c>
      <c r="B40" s="5">
        <f>B30+1</f>
        <v>6</v>
      </c>
      <c r="C40" s="11">
        <v>0</v>
      </c>
      <c r="D40" s="11">
        <v>0</v>
      </c>
      <c r="E40" s="11">
        <v>0</v>
      </c>
      <c r="F40" s="11"/>
      <c r="G40" s="1">
        <v>2.1</v>
      </c>
      <c r="H40" s="6">
        <v>750</v>
      </c>
      <c r="I40" s="12">
        <v>100</v>
      </c>
      <c r="J40" s="13">
        <v>21.16</v>
      </c>
      <c r="K40" s="13"/>
    </row>
    <row r="41" spans="1:11" ht="15">
      <c r="A41">
        <v>16</v>
      </c>
      <c r="B41" s="5">
        <f>B40+1</f>
        <v>7</v>
      </c>
      <c r="C41" s="11">
        <v>0</v>
      </c>
      <c r="D41" s="11">
        <v>0</v>
      </c>
      <c r="E41" s="11">
        <v>0</v>
      </c>
      <c r="F41" s="11"/>
      <c r="G41" s="1">
        <v>2.1</v>
      </c>
      <c r="H41" s="6">
        <v>750</v>
      </c>
      <c r="I41" s="12">
        <v>100</v>
      </c>
      <c r="J41" s="13">
        <v>22.03</v>
      </c>
      <c r="K41" s="13"/>
    </row>
    <row r="42" spans="1:11" ht="15">
      <c r="A42">
        <v>17</v>
      </c>
      <c r="B42" s="5">
        <f>B39+1</f>
        <v>9</v>
      </c>
      <c r="C42" s="1">
        <v>0</v>
      </c>
      <c r="D42" s="1">
        <v>0</v>
      </c>
      <c r="E42" s="1">
        <v>0</v>
      </c>
      <c r="F42" s="1"/>
      <c r="G42" s="1">
        <v>2.1</v>
      </c>
      <c r="H42" s="6">
        <v>750</v>
      </c>
      <c r="I42" s="12">
        <v>100</v>
      </c>
      <c r="J42" s="8">
        <v>21.93</v>
      </c>
      <c r="K42" s="8"/>
    </row>
    <row r="43" spans="1:11" ht="15">
      <c r="A43">
        <v>18</v>
      </c>
      <c r="B43" s="5">
        <f>B37+1</f>
        <v>11</v>
      </c>
      <c r="C43" s="1">
        <v>0</v>
      </c>
      <c r="D43" s="1">
        <v>0</v>
      </c>
      <c r="E43" s="1">
        <v>0</v>
      </c>
      <c r="F43" s="1"/>
      <c r="G43" s="1">
        <v>2.1</v>
      </c>
      <c r="H43" s="6">
        <v>750</v>
      </c>
      <c r="I43" s="12">
        <v>100</v>
      </c>
      <c r="J43" s="8">
        <v>20.99</v>
      </c>
      <c r="K43" s="8"/>
    </row>
    <row r="44" spans="1:11" ht="15">
      <c r="A44">
        <v>19</v>
      </c>
      <c r="B44" s="5">
        <f>B43+1</f>
        <v>12</v>
      </c>
      <c r="C44" s="1">
        <v>0</v>
      </c>
      <c r="D44" s="1">
        <v>0</v>
      </c>
      <c r="E44" s="1">
        <v>0</v>
      </c>
      <c r="F44" s="1"/>
      <c r="G44" s="1">
        <v>2.1</v>
      </c>
      <c r="H44" s="6">
        <v>750</v>
      </c>
      <c r="I44" s="12">
        <v>100</v>
      </c>
      <c r="J44" s="8">
        <v>20.81</v>
      </c>
      <c r="K44" s="8"/>
    </row>
    <row r="45" spans="1:11" ht="15">
      <c r="A45">
        <v>20</v>
      </c>
      <c r="B45" s="5">
        <f>B44+1</f>
        <v>13</v>
      </c>
      <c r="C45" s="1">
        <v>0</v>
      </c>
      <c r="D45" s="1">
        <v>0</v>
      </c>
      <c r="E45" s="1">
        <v>0</v>
      </c>
      <c r="F45" s="1"/>
      <c r="G45" s="1">
        <v>2.1</v>
      </c>
      <c r="H45" s="6">
        <v>750</v>
      </c>
      <c r="I45" s="12">
        <v>100</v>
      </c>
      <c r="J45" s="8">
        <v>21.28</v>
      </c>
      <c r="K45" s="8"/>
    </row>
    <row r="47" spans="4:10" ht="18">
      <c r="D47" s="15" t="s">
        <v>17</v>
      </c>
      <c r="E47" s="15" t="s">
        <v>18</v>
      </c>
      <c r="F47" s="15" t="s">
        <v>19</v>
      </c>
      <c r="G47" s="15" t="s">
        <v>17</v>
      </c>
      <c r="H47" s="15" t="s">
        <v>18</v>
      </c>
      <c r="I47" s="15" t="s">
        <v>19</v>
      </c>
      <c r="J47" s="15" t="s">
        <v>25</v>
      </c>
    </row>
    <row r="48" spans="3:10" ht="15">
      <c r="C48">
        <v>1</v>
      </c>
      <c r="D48" s="1">
        <f>G26</f>
        <v>0.97</v>
      </c>
      <c r="E48" s="6">
        <f>H26</f>
        <v>658</v>
      </c>
      <c r="F48" s="7">
        <f>I26</f>
        <v>52</v>
      </c>
      <c r="G48" s="18">
        <f>(D48-($D$51+$D$52)/2)/(($D$51-$D$52)/2)</f>
        <v>-1.0000000000000002</v>
      </c>
      <c r="H48" s="19">
        <f>(E48-($E$51+$E$52)/2)/(($E$51-$E$52)/2)</f>
        <v>-1</v>
      </c>
      <c r="I48" s="18">
        <f>(F48-($F$51+$F$52)/2)/(($F$51-$F$52)/2)</f>
        <v>1</v>
      </c>
      <c r="J48" s="8">
        <f>J26</f>
        <v>28.39</v>
      </c>
    </row>
    <row r="49" spans="3:10" ht="15">
      <c r="C49">
        <f>C48+1</f>
        <v>2</v>
      </c>
      <c r="D49" s="1">
        <f aca="true" t="shared" si="0" ref="D49:D55">G27</f>
        <v>3.23</v>
      </c>
      <c r="E49" s="6">
        <f aca="true" t="shared" si="1" ref="E49:E57">H27</f>
        <v>658</v>
      </c>
      <c r="F49" s="7">
        <f aca="true" t="shared" si="2" ref="F49:F59">I27</f>
        <v>52</v>
      </c>
      <c r="G49" s="18">
        <f aca="true" t="shared" si="3" ref="G49:G67">(D49-($D$51+$D$52)/2)/(($D$51-$D$52)/2)</f>
        <v>1</v>
      </c>
      <c r="H49" s="19">
        <f aca="true" t="shared" si="4" ref="H49:H67">(E49-($E$51+$E$52)/2)/(($E$51-$E$52)/2)</f>
        <v>-1</v>
      </c>
      <c r="I49" s="18">
        <f>(F49-($F$51+$F$52)/2)/(($F$51-$F$52)/2)</f>
        <v>1</v>
      </c>
      <c r="J49" s="8">
        <f aca="true" t="shared" si="5" ref="J49:J67">J27</f>
        <v>21.18</v>
      </c>
    </row>
    <row r="50" spans="3:10" ht="15">
      <c r="C50">
        <f aca="true" t="shared" si="6" ref="C50:C67">C49+1</f>
        <v>3</v>
      </c>
      <c r="D50" s="1">
        <f t="shared" si="0"/>
        <v>0.97</v>
      </c>
      <c r="E50" s="6">
        <f t="shared" si="1"/>
        <v>842</v>
      </c>
      <c r="F50" s="7">
        <f t="shared" si="2"/>
        <v>52</v>
      </c>
      <c r="G50" s="18">
        <f t="shared" si="3"/>
        <v>-1.0000000000000002</v>
      </c>
      <c r="H50" s="19">
        <f t="shared" si="4"/>
        <v>1</v>
      </c>
      <c r="I50" s="18">
        <f>(F50-($F$51+$F$52)/2)/(($F$51-$F$52)/2)</f>
        <v>1</v>
      </c>
      <c r="J50" s="8">
        <f t="shared" si="5"/>
        <v>22.52</v>
      </c>
    </row>
    <row r="51" spans="3:10" ht="15">
      <c r="C51">
        <f t="shared" si="6"/>
        <v>4</v>
      </c>
      <c r="D51" s="1">
        <f t="shared" si="0"/>
        <v>3.23</v>
      </c>
      <c r="E51" s="6">
        <f t="shared" si="1"/>
        <v>842</v>
      </c>
      <c r="F51" s="7">
        <f t="shared" si="2"/>
        <v>52</v>
      </c>
      <c r="G51" s="18">
        <f t="shared" si="3"/>
        <v>1</v>
      </c>
      <c r="H51" s="19">
        <f t="shared" si="4"/>
        <v>1</v>
      </c>
      <c r="I51" s="18">
        <f aca="true" t="shared" si="7" ref="I51:I58">(F51-($F$51+$F$52)/2)/(($F$51-$F$52)/2)</f>
        <v>1</v>
      </c>
      <c r="J51" s="8">
        <f t="shared" si="5"/>
        <v>16.78</v>
      </c>
    </row>
    <row r="52" spans="3:10" ht="15">
      <c r="C52">
        <f t="shared" si="6"/>
        <v>5</v>
      </c>
      <c r="D52" s="1">
        <f t="shared" si="0"/>
        <v>0.97</v>
      </c>
      <c r="E52" s="6">
        <f t="shared" si="1"/>
        <v>658</v>
      </c>
      <c r="F52" s="7">
        <f t="shared" si="2"/>
        <v>148</v>
      </c>
      <c r="G52" s="18">
        <f t="shared" si="3"/>
        <v>-1.0000000000000002</v>
      </c>
      <c r="H52" s="19">
        <f t="shared" si="4"/>
        <v>-1</v>
      </c>
      <c r="I52" s="18">
        <f t="shared" si="7"/>
        <v>-1</v>
      </c>
      <c r="J52" s="8">
        <f t="shared" si="5"/>
        <v>27.08</v>
      </c>
    </row>
    <row r="53" spans="3:10" ht="15">
      <c r="C53">
        <f t="shared" si="6"/>
        <v>6</v>
      </c>
      <c r="D53" s="1">
        <f t="shared" si="0"/>
        <v>3.23</v>
      </c>
      <c r="E53" s="6">
        <f t="shared" si="1"/>
        <v>658</v>
      </c>
      <c r="F53" s="7">
        <f t="shared" si="2"/>
        <v>148</v>
      </c>
      <c r="G53" s="18">
        <f t="shared" si="3"/>
        <v>1</v>
      </c>
      <c r="H53" s="19">
        <f t="shared" si="4"/>
        <v>-1</v>
      </c>
      <c r="I53" s="18">
        <f t="shared" si="7"/>
        <v>-1</v>
      </c>
      <c r="J53" s="8">
        <f t="shared" si="5"/>
        <v>20.97</v>
      </c>
    </row>
    <row r="54" spans="3:10" ht="15">
      <c r="C54">
        <f t="shared" si="6"/>
        <v>7</v>
      </c>
      <c r="D54" s="1">
        <f t="shared" si="0"/>
        <v>0.97</v>
      </c>
      <c r="E54" s="6">
        <f t="shared" si="1"/>
        <v>842</v>
      </c>
      <c r="F54" s="7">
        <f t="shared" si="2"/>
        <v>148</v>
      </c>
      <c r="G54" s="18">
        <f t="shared" si="3"/>
        <v>-1.0000000000000002</v>
      </c>
      <c r="H54" s="19">
        <f t="shared" si="4"/>
        <v>1</v>
      </c>
      <c r="I54" s="18">
        <f t="shared" si="7"/>
        <v>-1</v>
      </c>
      <c r="J54" s="8">
        <f t="shared" si="5"/>
        <v>11</v>
      </c>
    </row>
    <row r="55" spans="3:10" ht="15">
      <c r="C55">
        <f t="shared" si="6"/>
        <v>8</v>
      </c>
      <c r="D55" s="1">
        <f t="shared" si="0"/>
        <v>3.23</v>
      </c>
      <c r="E55" s="6">
        <f t="shared" si="1"/>
        <v>842</v>
      </c>
      <c r="F55" s="7">
        <f t="shared" si="2"/>
        <v>148</v>
      </c>
      <c r="G55" s="18">
        <f t="shared" si="3"/>
        <v>1</v>
      </c>
      <c r="H55" s="19">
        <f t="shared" si="4"/>
        <v>1</v>
      </c>
      <c r="I55" s="18">
        <f t="shared" si="7"/>
        <v>-1</v>
      </c>
      <c r="J55" s="8">
        <f t="shared" si="5"/>
        <v>10.07</v>
      </c>
    </row>
    <row r="56" spans="3:10" ht="15">
      <c r="C56">
        <f t="shared" si="6"/>
        <v>9</v>
      </c>
      <c r="D56" s="16">
        <f>((E70+E71)/2-(E73*(E70-E71)/2))</f>
        <v>0.19957410152660549</v>
      </c>
      <c r="E56" s="6">
        <f t="shared" si="1"/>
        <v>750</v>
      </c>
      <c r="F56" s="7">
        <f t="shared" si="2"/>
        <v>100</v>
      </c>
      <c r="G56" s="20">
        <f t="shared" si="3"/>
        <v>-1.681792830507429</v>
      </c>
      <c r="H56" s="19">
        <f t="shared" si="4"/>
        <v>0</v>
      </c>
      <c r="I56" s="18">
        <f t="shared" si="7"/>
        <v>0</v>
      </c>
      <c r="J56" s="8">
        <f t="shared" si="5"/>
        <v>29.31</v>
      </c>
    </row>
    <row r="57" spans="3:10" ht="15">
      <c r="C57">
        <f t="shared" si="6"/>
        <v>10</v>
      </c>
      <c r="D57" s="16">
        <f>((E70+E71)/2-(-E73*(E70-E71)/2))</f>
        <v>4.000425898473395</v>
      </c>
      <c r="E57" s="6">
        <f t="shared" si="1"/>
        <v>750</v>
      </c>
      <c r="F57" s="7">
        <f t="shared" si="2"/>
        <v>100</v>
      </c>
      <c r="G57" s="20">
        <f t="shared" si="3"/>
        <v>1.6817928305074294</v>
      </c>
      <c r="H57" s="19">
        <f t="shared" si="4"/>
        <v>0</v>
      </c>
      <c r="I57" s="18">
        <f t="shared" si="7"/>
        <v>0</v>
      </c>
      <c r="J57" s="8">
        <f t="shared" si="5"/>
        <v>22.5</v>
      </c>
    </row>
    <row r="58" spans="3:10" ht="15">
      <c r="C58">
        <f t="shared" si="6"/>
        <v>11</v>
      </c>
      <c r="D58" s="1">
        <f>G36</f>
        <v>2.1</v>
      </c>
      <c r="E58" s="17">
        <f>((F70+F71)/2)-((E73*(F70-F71)/2))</f>
        <v>595.2750595933165</v>
      </c>
      <c r="F58" s="7">
        <f t="shared" si="2"/>
        <v>100</v>
      </c>
      <c r="G58" s="18">
        <f t="shared" si="3"/>
        <v>0</v>
      </c>
      <c r="H58" s="21">
        <f t="shared" si="4"/>
        <v>-1.681792830507429</v>
      </c>
      <c r="I58" s="18">
        <f t="shared" si="7"/>
        <v>0</v>
      </c>
      <c r="J58" s="8">
        <f t="shared" si="5"/>
        <v>25.37</v>
      </c>
    </row>
    <row r="59" spans="3:10" ht="15">
      <c r="C59">
        <f t="shared" si="6"/>
        <v>12</v>
      </c>
      <c r="D59" s="1">
        <f aca="true" t="shared" si="8" ref="D59:D67">G37</f>
        <v>2.1</v>
      </c>
      <c r="E59" s="17">
        <f>((F70+F71)/2)-((-E73*(F70-F71)/2))</f>
        <v>904.7249404066835</v>
      </c>
      <c r="F59" s="7">
        <f t="shared" si="2"/>
        <v>100</v>
      </c>
      <c r="G59" s="18">
        <f t="shared" si="3"/>
        <v>0</v>
      </c>
      <c r="H59" s="21">
        <f t="shared" si="4"/>
        <v>1.681792830507429</v>
      </c>
      <c r="I59" s="18">
        <f aca="true" t="shared" si="9" ref="I59:I67">(F59-($F$51+$F$52)/2)/(($F$51-$F$52)/2)</f>
        <v>0</v>
      </c>
      <c r="J59" s="8">
        <f t="shared" si="5"/>
        <v>12.19</v>
      </c>
    </row>
    <row r="60" spans="3:10" ht="15">
      <c r="C60">
        <f t="shared" si="6"/>
        <v>13</v>
      </c>
      <c r="D60" s="1">
        <f t="shared" si="8"/>
        <v>2.1</v>
      </c>
      <c r="E60" s="6">
        <f>H38</f>
        <v>750</v>
      </c>
      <c r="F60" s="24">
        <f>((G70+G71)/2-((E73)*(G70-G71)/2))</f>
        <v>19.273944135643404</v>
      </c>
      <c r="G60" s="18">
        <f t="shared" si="3"/>
        <v>0</v>
      </c>
      <c r="H60" s="19">
        <f t="shared" si="4"/>
        <v>0</v>
      </c>
      <c r="I60" s="21">
        <f t="shared" si="9"/>
        <v>1.681792830507429</v>
      </c>
      <c r="J60" s="8">
        <f t="shared" si="5"/>
        <v>27.56</v>
      </c>
    </row>
    <row r="61" spans="3:10" ht="15">
      <c r="C61">
        <f t="shared" si="6"/>
        <v>14</v>
      </c>
      <c r="D61" s="1">
        <f t="shared" si="8"/>
        <v>2.1</v>
      </c>
      <c r="E61" s="6">
        <f aca="true" t="shared" si="10" ref="E61:E67">H39</f>
        <v>750</v>
      </c>
      <c r="F61" s="24">
        <f>((G70+G71)/2-((-E73)*(G70-G71)/2))</f>
        <v>180.7260558643566</v>
      </c>
      <c r="G61" s="18">
        <f t="shared" si="3"/>
        <v>0</v>
      </c>
      <c r="H61" s="19">
        <f t="shared" si="4"/>
        <v>0</v>
      </c>
      <c r="I61" s="21">
        <f t="shared" si="9"/>
        <v>-1.681792830507429</v>
      </c>
      <c r="J61" s="8">
        <f t="shared" si="5"/>
        <v>19.39</v>
      </c>
    </row>
    <row r="62" spans="3:10" ht="15">
      <c r="C62">
        <f t="shared" si="6"/>
        <v>15</v>
      </c>
      <c r="D62" s="1">
        <f t="shared" si="8"/>
        <v>2.1</v>
      </c>
      <c r="E62" s="6">
        <f t="shared" si="10"/>
        <v>750</v>
      </c>
      <c r="F62" s="12">
        <f aca="true" t="shared" si="11" ref="F62:F67">I40</f>
        <v>100</v>
      </c>
      <c r="G62" s="18">
        <f t="shared" si="3"/>
        <v>0</v>
      </c>
      <c r="H62" s="19">
        <f t="shared" si="4"/>
        <v>0</v>
      </c>
      <c r="I62" s="18">
        <f t="shared" si="9"/>
        <v>0</v>
      </c>
      <c r="J62" s="8">
        <f t="shared" si="5"/>
        <v>21.16</v>
      </c>
    </row>
    <row r="63" spans="3:10" ht="15">
      <c r="C63">
        <f t="shared" si="6"/>
        <v>16</v>
      </c>
      <c r="D63" s="1">
        <f t="shared" si="8"/>
        <v>2.1</v>
      </c>
      <c r="E63" s="6">
        <f t="shared" si="10"/>
        <v>750</v>
      </c>
      <c r="F63" s="12">
        <f t="shared" si="11"/>
        <v>100</v>
      </c>
      <c r="G63" s="18">
        <f t="shared" si="3"/>
        <v>0</v>
      </c>
      <c r="H63" s="19">
        <f t="shared" si="4"/>
        <v>0</v>
      </c>
      <c r="I63" s="18">
        <f t="shared" si="9"/>
        <v>0</v>
      </c>
      <c r="J63" s="8">
        <f t="shared" si="5"/>
        <v>22.03</v>
      </c>
    </row>
    <row r="64" spans="3:10" ht="15">
      <c r="C64">
        <f t="shared" si="6"/>
        <v>17</v>
      </c>
      <c r="D64" s="1">
        <f t="shared" si="8"/>
        <v>2.1</v>
      </c>
      <c r="E64" s="6">
        <f t="shared" si="10"/>
        <v>750</v>
      </c>
      <c r="F64" s="12">
        <f t="shared" si="11"/>
        <v>100</v>
      </c>
      <c r="G64" s="18">
        <f t="shared" si="3"/>
        <v>0</v>
      </c>
      <c r="H64" s="19">
        <f t="shared" si="4"/>
        <v>0</v>
      </c>
      <c r="I64" s="18">
        <f t="shared" si="9"/>
        <v>0</v>
      </c>
      <c r="J64" s="8">
        <f t="shared" si="5"/>
        <v>21.93</v>
      </c>
    </row>
    <row r="65" spans="3:10" ht="15">
      <c r="C65">
        <f t="shared" si="6"/>
        <v>18</v>
      </c>
      <c r="D65" s="1">
        <f t="shared" si="8"/>
        <v>2.1</v>
      </c>
      <c r="E65" s="6">
        <f t="shared" si="10"/>
        <v>750</v>
      </c>
      <c r="F65" s="12">
        <f t="shared" si="11"/>
        <v>100</v>
      </c>
      <c r="G65" s="18">
        <f t="shared" si="3"/>
        <v>0</v>
      </c>
      <c r="H65" s="19">
        <f t="shared" si="4"/>
        <v>0</v>
      </c>
      <c r="I65" s="18">
        <f t="shared" si="9"/>
        <v>0</v>
      </c>
      <c r="J65" s="8">
        <f t="shared" si="5"/>
        <v>20.99</v>
      </c>
    </row>
    <row r="66" spans="3:10" ht="15">
      <c r="C66">
        <f t="shared" si="6"/>
        <v>19</v>
      </c>
      <c r="D66" s="1">
        <f t="shared" si="8"/>
        <v>2.1</v>
      </c>
      <c r="E66" s="6">
        <f t="shared" si="10"/>
        <v>750</v>
      </c>
      <c r="F66" s="12">
        <f t="shared" si="11"/>
        <v>100</v>
      </c>
      <c r="G66" s="18">
        <f t="shared" si="3"/>
        <v>0</v>
      </c>
      <c r="H66" s="19">
        <f t="shared" si="4"/>
        <v>0</v>
      </c>
      <c r="I66" s="18">
        <f t="shared" si="9"/>
        <v>0</v>
      </c>
      <c r="J66" s="8">
        <f t="shared" si="5"/>
        <v>20.81</v>
      </c>
    </row>
    <row r="67" spans="3:10" ht="15">
      <c r="C67">
        <f t="shared" si="6"/>
        <v>20</v>
      </c>
      <c r="D67" s="1">
        <f t="shared" si="8"/>
        <v>2.1</v>
      </c>
      <c r="E67" s="6">
        <f t="shared" si="10"/>
        <v>750</v>
      </c>
      <c r="F67" s="12">
        <f t="shared" si="11"/>
        <v>100</v>
      </c>
      <c r="G67" s="18">
        <f t="shared" si="3"/>
        <v>0</v>
      </c>
      <c r="H67" s="19">
        <f t="shared" si="4"/>
        <v>0</v>
      </c>
      <c r="I67" s="18">
        <f t="shared" si="9"/>
        <v>0</v>
      </c>
      <c r="J67" s="8">
        <f t="shared" si="5"/>
        <v>21.28</v>
      </c>
    </row>
    <row r="69" spans="5:7" ht="15">
      <c r="E69" t="s">
        <v>26</v>
      </c>
      <c r="F69" t="s">
        <v>21</v>
      </c>
      <c r="G69" t="s">
        <v>22</v>
      </c>
    </row>
    <row r="70" spans="4:7" ht="15">
      <c r="D70" t="s">
        <v>27</v>
      </c>
      <c r="E70">
        <f>MAX(D48:D55)</f>
        <v>3.23</v>
      </c>
      <c r="F70">
        <f>MAX(E48:E57)</f>
        <v>842</v>
      </c>
      <c r="G70" s="22">
        <f>MAX(F47:F59)</f>
        <v>148</v>
      </c>
    </row>
    <row r="71" spans="4:7" ht="15">
      <c r="D71" t="s">
        <v>28</v>
      </c>
      <c r="E71">
        <f>MIN(D48:D55)</f>
        <v>0.97</v>
      </c>
      <c r="F71">
        <f>MIN(E48:E57)</f>
        <v>658</v>
      </c>
      <c r="G71" s="22">
        <f>MIN(F47:F59)</f>
        <v>52</v>
      </c>
    </row>
    <row r="72" spans="4:7" ht="15">
      <c r="D72" t="s">
        <v>29</v>
      </c>
      <c r="E72">
        <f>(E70+E71)/2</f>
        <v>2.1</v>
      </c>
      <c r="F72">
        <f>(F70+F71)/2</f>
        <v>750</v>
      </c>
      <c r="G72">
        <f>(G70+G71)/2</f>
        <v>100</v>
      </c>
    </row>
    <row r="73" spans="4:5" ht="15">
      <c r="D73" t="s">
        <v>30</v>
      </c>
      <c r="E73" s="23">
        <f>(2^3)^(1/4)</f>
        <v>1.681792830507429</v>
      </c>
    </row>
    <row r="75" spans="5:19" ht="15">
      <c r="E75" t="s">
        <v>31</v>
      </c>
      <c r="F75" t="s">
        <v>32</v>
      </c>
      <c r="G75" t="s">
        <v>33</v>
      </c>
      <c r="H75" t="s">
        <v>38</v>
      </c>
      <c r="I75" t="s">
        <v>34</v>
      </c>
      <c r="J75" t="s">
        <v>36</v>
      </c>
      <c r="K75" t="s">
        <v>37</v>
      </c>
      <c r="L75" t="s">
        <v>39</v>
      </c>
      <c r="M75" t="s">
        <v>40</v>
      </c>
      <c r="N75" s="25" t="s">
        <v>41</v>
      </c>
      <c r="O75" s="25"/>
      <c r="P75" s="25"/>
      <c r="Q75" s="25"/>
      <c r="R75" s="25"/>
      <c r="S75" s="25"/>
    </row>
    <row r="76" spans="4:19" ht="15">
      <c r="D76" t="s">
        <v>35</v>
      </c>
      <c r="E76">
        <v>1</v>
      </c>
      <c r="F76">
        <f>G48</f>
        <v>-1.0000000000000002</v>
      </c>
      <c r="G76" s="22">
        <f>H48</f>
        <v>-1</v>
      </c>
      <c r="H76">
        <f>I48</f>
        <v>1</v>
      </c>
      <c r="I76">
        <f>F76^2</f>
        <v>1.0000000000000004</v>
      </c>
      <c r="J76" s="22">
        <f>G76^2</f>
        <v>1</v>
      </c>
      <c r="K76">
        <f>H76^2</f>
        <v>1</v>
      </c>
      <c r="L76">
        <f>(G76*G76)</f>
        <v>1</v>
      </c>
      <c r="M76" s="27">
        <f>F76*H76</f>
        <v>-1.0000000000000002</v>
      </c>
      <c r="N76" s="26">
        <f>G76*H76</f>
        <v>-1</v>
      </c>
      <c r="O76" s="26"/>
      <c r="P76" s="26"/>
      <c r="Q76" s="26"/>
      <c r="R76" s="26"/>
      <c r="S76" s="26"/>
    </row>
    <row r="77" spans="5:19" ht="15">
      <c r="E77">
        <v>1</v>
      </c>
      <c r="F77">
        <f aca="true" t="shared" si="12" ref="F77:H100">G49</f>
        <v>1</v>
      </c>
      <c r="G77" s="22">
        <f t="shared" si="12"/>
        <v>-1</v>
      </c>
      <c r="H77">
        <f t="shared" si="12"/>
        <v>1</v>
      </c>
      <c r="I77">
        <f aca="true" t="shared" si="13" ref="I77:I96">F77^2</f>
        <v>1</v>
      </c>
      <c r="J77" s="22">
        <f aca="true" t="shared" si="14" ref="J77:J95">G77^2</f>
        <v>1</v>
      </c>
      <c r="K77">
        <f aca="true" t="shared" si="15" ref="K77:K95">H77^2</f>
        <v>1</v>
      </c>
      <c r="L77">
        <f aca="true" t="shared" si="16" ref="L77:L95">(G77*G77)</f>
        <v>1</v>
      </c>
      <c r="M77" s="27">
        <f aca="true" t="shared" si="17" ref="M77:M94">F77*H77</f>
        <v>1</v>
      </c>
      <c r="N77" s="26">
        <f aca="true" t="shared" si="18" ref="N77:N95">G77*H77</f>
        <v>-1</v>
      </c>
      <c r="O77" s="26"/>
      <c r="P77" s="26"/>
      <c r="Q77" s="26"/>
      <c r="R77" s="26"/>
      <c r="S77" s="26"/>
    </row>
    <row r="78" spans="5:19" ht="15">
      <c r="E78">
        <v>1</v>
      </c>
      <c r="F78">
        <f t="shared" si="12"/>
        <v>-1.0000000000000002</v>
      </c>
      <c r="G78" s="22">
        <f t="shared" si="12"/>
        <v>1</v>
      </c>
      <c r="H78">
        <f t="shared" si="12"/>
        <v>1</v>
      </c>
      <c r="I78">
        <f t="shared" si="13"/>
        <v>1.0000000000000004</v>
      </c>
      <c r="J78" s="22">
        <f t="shared" si="14"/>
        <v>1</v>
      </c>
      <c r="K78">
        <f t="shared" si="15"/>
        <v>1</v>
      </c>
      <c r="L78">
        <f t="shared" si="16"/>
        <v>1</v>
      </c>
      <c r="M78" s="27">
        <f t="shared" si="17"/>
        <v>-1.0000000000000002</v>
      </c>
      <c r="N78" s="26">
        <f t="shared" si="18"/>
        <v>1</v>
      </c>
      <c r="O78" s="26"/>
      <c r="P78" s="26"/>
      <c r="Q78" s="26"/>
      <c r="R78" s="26"/>
      <c r="S78" s="26"/>
    </row>
    <row r="79" spans="5:19" ht="15">
      <c r="E79">
        <v>1</v>
      </c>
      <c r="F79">
        <f t="shared" si="12"/>
        <v>1</v>
      </c>
      <c r="G79" s="22">
        <f t="shared" si="12"/>
        <v>1</v>
      </c>
      <c r="H79">
        <f t="shared" si="12"/>
        <v>1</v>
      </c>
      <c r="I79">
        <f t="shared" si="13"/>
        <v>1</v>
      </c>
      <c r="J79" s="22">
        <f t="shared" si="14"/>
        <v>1</v>
      </c>
      <c r="K79">
        <f t="shared" si="15"/>
        <v>1</v>
      </c>
      <c r="L79">
        <f t="shared" si="16"/>
        <v>1</v>
      </c>
      <c r="M79" s="27">
        <f t="shared" si="17"/>
        <v>1</v>
      </c>
      <c r="N79" s="26">
        <f t="shared" si="18"/>
        <v>1</v>
      </c>
      <c r="O79" s="26"/>
      <c r="P79" s="26"/>
      <c r="Q79" s="26"/>
      <c r="R79" s="26"/>
      <c r="S79" s="26"/>
    </row>
    <row r="80" spans="5:19" ht="15">
      <c r="E80">
        <v>1</v>
      </c>
      <c r="F80">
        <f t="shared" si="12"/>
        <v>-1.0000000000000002</v>
      </c>
      <c r="G80" s="22">
        <f t="shared" si="12"/>
        <v>-1</v>
      </c>
      <c r="H80">
        <f t="shared" si="12"/>
        <v>-1</v>
      </c>
      <c r="I80">
        <f t="shared" si="13"/>
        <v>1.0000000000000004</v>
      </c>
      <c r="J80" s="22">
        <f t="shared" si="14"/>
        <v>1</v>
      </c>
      <c r="K80">
        <f t="shared" si="15"/>
        <v>1</v>
      </c>
      <c r="L80">
        <f t="shared" si="16"/>
        <v>1</v>
      </c>
      <c r="M80" s="27">
        <f t="shared" si="17"/>
        <v>1.0000000000000002</v>
      </c>
      <c r="N80" s="26">
        <f t="shared" si="18"/>
        <v>1</v>
      </c>
      <c r="O80" s="26"/>
      <c r="P80" s="26"/>
      <c r="Q80" s="26"/>
      <c r="R80" s="26"/>
      <c r="S80" s="26"/>
    </row>
    <row r="81" spans="5:19" ht="15">
      <c r="E81">
        <v>1</v>
      </c>
      <c r="F81">
        <f t="shared" si="12"/>
        <v>1</v>
      </c>
      <c r="G81" s="22">
        <f t="shared" si="12"/>
        <v>-1</v>
      </c>
      <c r="H81">
        <f t="shared" si="12"/>
        <v>-1</v>
      </c>
      <c r="I81">
        <f t="shared" si="13"/>
        <v>1</v>
      </c>
      <c r="J81" s="22">
        <f t="shared" si="14"/>
        <v>1</v>
      </c>
      <c r="K81">
        <f t="shared" si="15"/>
        <v>1</v>
      </c>
      <c r="L81">
        <f t="shared" si="16"/>
        <v>1</v>
      </c>
      <c r="M81" s="27">
        <f t="shared" si="17"/>
        <v>-1</v>
      </c>
      <c r="N81" s="26">
        <f t="shared" si="18"/>
        <v>1</v>
      </c>
      <c r="O81" s="26"/>
      <c r="P81" s="26"/>
      <c r="Q81" s="26"/>
      <c r="R81" s="26"/>
      <c r="S81" s="26"/>
    </row>
    <row r="82" spans="5:19" ht="15">
      <c r="E82">
        <v>1</v>
      </c>
      <c r="F82">
        <f t="shared" si="12"/>
        <v>-1.0000000000000002</v>
      </c>
      <c r="G82" s="22">
        <f t="shared" si="12"/>
        <v>1</v>
      </c>
      <c r="H82">
        <f t="shared" si="12"/>
        <v>-1</v>
      </c>
      <c r="I82">
        <f t="shared" si="13"/>
        <v>1.0000000000000004</v>
      </c>
      <c r="J82" s="22">
        <f t="shared" si="14"/>
        <v>1</v>
      </c>
      <c r="K82">
        <f t="shared" si="15"/>
        <v>1</v>
      </c>
      <c r="L82">
        <f t="shared" si="16"/>
        <v>1</v>
      </c>
      <c r="M82" s="27">
        <f t="shared" si="17"/>
        <v>1.0000000000000002</v>
      </c>
      <c r="N82" s="26">
        <f t="shared" si="18"/>
        <v>-1</v>
      </c>
      <c r="O82" s="26"/>
      <c r="P82" s="26"/>
      <c r="Q82" s="26"/>
      <c r="R82" s="26"/>
      <c r="S82" s="26"/>
    </row>
    <row r="83" spans="5:19" ht="15">
      <c r="E83">
        <v>1</v>
      </c>
      <c r="F83">
        <f t="shared" si="12"/>
        <v>1</v>
      </c>
      <c r="G83" s="22">
        <f t="shared" si="12"/>
        <v>1</v>
      </c>
      <c r="H83">
        <f t="shared" si="12"/>
        <v>-1</v>
      </c>
      <c r="I83">
        <f t="shared" si="13"/>
        <v>1</v>
      </c>
      <c r="J83" s="22">
        <f t="shared" si="14"/>
        <v>1</v>
      </c>
      <c r="K83">
        <f t="shared" si="15"/>
        <v>1</v>
      </c>
      <c r="L83">
        <f t="shared" si="16"/>
        <v>1</v>
      </c>
      <c r="M83" s="27">
        <f t="shared" si="17"/>
        <v>-1</v>
      </c>
      <c r="N83" s="26">
        <f t="shared" si="18"/>
        <v>-1</v>
      </c>
      <c r="O83" s="26"/>
      <c r="P83" s="26"/>
      <c r="Q83" s="26"/>
      <c r="R83" s="26"/>
      <c r="S83" s="26"/>
    </row>
    <row r="84" spans="5:19" ht="15">
      <c r="E84">
        <v>1</v>
      </c>
      <c r="F84" s="23">
        <f t="shared" si="12"/>
        <v>-1.681792830507429</v>
      </c>
      <c r="G84" s="22">
        <f t="shared" si="12"/>
        <v>0</v>
      </c>
      <c r="H84">
        <f t="shared" si="12"/>
        <v>0</v>
      </c>
      <c r="I84">
        <f t="shared" si="13"/>
        <v>2.82842712474619</v>
      </c>
      <c r="J84" s="22">
        <f t="shared" si="14"/>
        <v>0</v>
      </c>
      <c r="K84">
        <f t="shared" si="15"/>
        <v>0</v>
      </c>
      <c r="L84">
        <f t="shared" si="16"/>
        <v>0</v>
      </c>
      <c r="M84" s="27">
        <f t="shared" si="17"/>
        <v>0</v>
      </c>
      <c r="N84" s="26">
        <f t="shared" si="18"/>
        <v>0</v>
      </c>
      <c r="O84" s="26"/>
      <c r="P84" s="26"/>
      <c r="Q84" s="26"/>
      <c r="R84" s="26"/>
      <c r="S84" s="26"/>
    </row>
    <row r="85" spans="5:19" ht="15">
      <c r="E85">
        <v>1</v>
      </c>
      <c r="F85" s="23">
        <f t="shared" si="12"/>
        <v>1.6817928305074294</v>
      </c>
      <c r="G85" s="22">
        <f t="shared" si="12"/>
        <v>0</v>
      </c>
      <c r="H85">
        <f t="shared" si="12"/>
        <v>0</v>
      </c>
      <c r="I85">
        <f t="shared" si="13"/>
        <v>2.828427124746191</v>
      </c>
      <c r="J85" s="22">
        <f t="shared" si="14"/>
        <v>0</v>
      </c>
      <c r="K85">
        <f t="shared" si="15"/>
        <v>0</v>
      </c>
      <c r="L85">
        <f t="shared" si="16"/>
        <v>0</v>
      </c>
      <c r="M85" s="27">
        <f t="shared" si="17"/>
        <v>0</v>
      </c>
      <c r="N85" s="26">
        <f t="shared" si="18"/>
        <v>0</v>
      </c>
      <c r="O85" s="26"/>
      <c r="P85" s="26"/>
      <c r="Q85" s="26"/>
      <c r="R85" s="26"/>
      <c r="S85" s="26"/>
    </row>
    <row r="86" spans="5:19" ht="15">
      <c r="E86">
        <v>1</v>
      </c>
      <c r="F86">
        <f t="shared" si="12"/>
        <v>0</v>
      </c>
      <c r="G86" s="23">
        <f t="shared" si="12"/>
        <v>-1.681792830507429</v>
      </c>
      <c r="H86">
        <f t="shared" si="12"/>
        <v>0</v>
      </c>
      <c r="I86">
        <f t="shared" si="13"/>
        <v>0</v>
      </c>
      <c r="J86" s="22">
        <f t="shared" si="14"/>
        <v>2.82842712474619</v>
      </c>
      <c r="K86">
        <f t="shared" si="15"/>
        <v>0</v>
      </c>
      <c r="L86">
        <f t="shared" si="16"/>
        <v>2.82842712474619</v>
      </c>
      <c r="M86" s="27">
        <f t="shared" si="17"/>
        <v>0</v>
      </c>
      <c r="N86" s="26">
        <f t="shared" si="18"/>
        <v>0</v>
      </c>
      <c r="O86" s="26"/>
      <c r="P86" s="26"/>
      <c r="Q86" s="26"/>
      <c r="R86" s="26"/>
      <c r="S86" s="26"/>
    </row>
    <row r="87" spans="5:19" ht="15">
      <c r="E87">
        <v>1</v>
      </c>
      <c r="F87">
        <f t="shared" si="12"/>
        <v>0</v>
      </c>
      <c r="G87" s="23">
        <f t="shared" si="12"/>
        <v>1.681792830507429</v>
      </c>
      <c r="H87">
        <f t="shared" si="12"/>
        <v>0</v>
      </c>
      <c r="I87">
        <f t="shared" si="13"/>
        <v>0</v>
      </c>
      <c r="J87" s="22">
        <f t="shared" si="14"/>
        <v>2.82842712474619</v>
      </c>
      <c r="K87">
        <f t="shared" si="15"/>
        <v>0</v>
      </c>
      <c r="L87">
        <f t="shared" si="16"/>
        <v>2.82842712474619</v>
      </c>
      <c r="M87" s="27">
        <f t="shared" si="17"/>
        <v>0</v>
      </c>
      <c r="N87" s="26">
        <f t="shared" si="18"/>
        <v>0</v>
      </c>
      <c r="O87" s="26"/>
      <c r="P87" s="26"/>
      <c r="Q87" s="26"/>
      <c r="R87" s="26"/>
      <c r="S87" s="26"/>
    </row>
    <row r="88" spans="5:14" ht="15">
      <c r="E88">
        <v>1</v>
      </c>
      <c r="F88">
        <f t="shared" si="12"/>
        <v>0</v>
      </c>
      <c r="G88" s="22">
        <f t="shared" si="12"/>
        <v>0</v>
      </c>
      <c r="H88">
        <f t="shared" si="12"/>
        <v>1.681792830507429</v>
      </c>
      <c r="I88">
        <f t="shared" si="13"/>
        <v>0</v>
      </c>
      <c r="J88" s="22">
        <f t="shared" si="14"/>
        <v>0</v>
      </c>
      <c r="K88">
        <f t="shared" si="15"/>
        <v>2.82842712474619</v>
      </c>
      <c r="L88">
        <f t="shared" si="16"/>
        <v>0</v>
      </c>
      <c r="M88" s="27">
        <f t="shared" si="17"/>
        <v>0</v>
      </c>
      <c r="N88" s="26">
        <f t="shared" si="18"/>
        <v>0</v>
      </c>
    </row>
    <row r="89" spans="5:14" ht="15">
      <c r="E89">
        <v>1</v>
      </c>
      <c r="F89">
        <f t="shared" si="12"/>
        <v>0</v>
      </c>
      <c r="G89" s="22">
        <f t="shared" si="12"/>
        <v>0</v>
      </c>
      <c r="H89">
        <f t="shared" si="12"/>
        <v>-1.681792830507429</v>
      </c>
      <c r="I89">
        <f t="shared" si="13"/>
        <v>0</v>
      </c>
      <c r="J89" s="22">
        <f t="shared" si="14"/>
        <v>0</v>
      </c>
      <c r="K89">
        <f t="shared" si="15"/>
        <v>2.82842712474619</v>
      </c>
      <c r="L89">
        <f t="shared" si="16"/>
        <v>0</v>
      </c>
      <c r="M89" s="27">
        <f t="shared" si="17"/>
        <v>0</v>
      </c>
      <c r="N89" s="26">
        <f t="shared" si="18"/>
        <v>0</v>
      </c>
    </row>
    <row r="90" spans="5:14" ht="15">
      <c r="E90">
        <v>1</v>
      </c>
      <c r="F90">
        <f t="shared" si="12"/>
        <v>0</v>
      </c>
      <c r="G90" s="22">
        <f t="shared" si="12"/>
        <v>0</v>
      </c>
      <c r="H90">
        <f t="shared" si="12"/>
        <v>0</v>
      </c>
      <c r="I90">
        <f t="shared" si="13"/>
        <v>0</v>
      </c>
      <c r="J90" s="22">
        <f t="shared" si="14"/>
        <v>0</v>
      </c>
      <c r="K90">
        <f t="shared" si="15"/>
        <v>0</v>
      </c>
      <c r="L90">
        <f t="shared" si="16"/>
        <v>0</v>
      </c>
      <c r="M90" s="27">
        <f t="shared" si="17"/>
        <v>0</v>
      </c>
      <c r="N90" s="26">
        <f t="shared" si="18"/>
        <v>0</v>
      </c>
    </row>
    <row r="91" spans="5:14" ht="15">
      <c r="E91">
        <v>1</v>
      </c>
      <c r="F91">
        <f>G63</f>
        <v>0</v>
      </c>
      <c r="G91" s="22">
        <f aca="true" t="shared" si="19" ref="G91:H96">H63</f>
        <v>0</v>
      </c>
      <c r="H91">
        <f t="shared" si="19"/>
        <v>0</v>
      </c>
      <c r="I91">
        <f t="shared" si="13"/>
        <v>0</v>
      </c>
      <c r="J91" s="22">
        <f t="shared" si="14"/>
        <v>0</v>
      </c>
      <c r="K91">
        <f t="shared" si="15"/>
        <v>0</v>
      </c>
      <c r="L91">
        <f t="shared" si="16"/>
        <v>0</v>
      </c>
      <c r="M91" s="27">
        <f t="shared" si="17"/>
        <v>0</v>
      </c>
      <c r="N91" s="26">
        <f t="shared" si="18"/>
        <v>0</v>
      </c>
    </row>
    <row r="92" spans="5:14" ht="15">
      <c r="E92">
        <v>1</v>
      </c>
      <c r="F92">
        <f t="shared" si="12"/>
        <v>0</v>
      </c>
      <c r="G92" s="22">
        <f t="shared" si="19"/>
        <v>0</v>
      </c>
      <c r="H92">
        <f t="shared" si="19"/>
        <v>0</v>
      </c>
      <c r="I92">
        <f t="shared" si="13"/>
        <v>0</v>
      </c>
      <c r="J92" s="22">
        <f t="shared" si="14"/>
        <v>0</v>
      </c>
      <c r="K92">
        <f t="shared" si="15"/>
        <v>0</v>
      </c>
      <c r="L92">
        <f t="shared" si="16"/>
        <v>0</v>
      </c>
      <c r="M92" s="27">
        <f t="shared" si="17"/>
        <v>0</v>
      </c>
      <c r="N92" s="26">
        <f t="shared" si="18"/>
        <v>0</v>
      </c>
    </row>
    <row r="93" spans="5:14" ht="15">
      <c r="E93">
        <v>1</v>
      </c>
      <c r="F93">
        <f t="shared" si="12"/>
        <v>0</v>
      </c>
      <c r="G93" s="22">
        <f t="shared" si="19"/>
        <v>0</v>
      </c>
      <c r="H93">
        <f t="shared" si="19"/>
        <v>0</v>
      </c>
      <c r="I93">
        <f t="shared" si="13"/>
        <v>0</v>
      </c>
      <c r="J93" s="22">
        <f t="shared" si="14"/>
        <v>0</v>
      </c>
      <c r="K93">
        <f t="shared" si="15"/>
        <v>0</v>
      </c>
      <c r="L93">
        <f t="shared" si="16"/>
        <v>0</v>
      </c>
      <c r="M93" s="27">
        <f t="shared" si="17"/>
        <v>0</v>
      </c>
      <c r="N93" s="26">
        <f t="shared" si="18"/>
        <v>0</v>
      </c>
    </row>
    <row r="94" spans="5:14" ht="15">
      <c r="E94">
        <v>1</v>
      </c>
      <c r="F94">
        <f t="shared" si="12"/>
        <v>0</v>
      </c>
      <c r="G94" s="22">
        <f t="shared" si="19"/>
        <v>0</v>
      </c>
      <c r="H94">
        <f t="shared" si="19"/>
        <v>0</v>
      </c>
      <c r="I94">
        <f t="shared" si="13"/>
        <v>0</v>
      </c>
      <c r="J94" s="22">
        <f t="shared" si="14"/>
        <v>0</v>
      </c>
      <c r="K94">
        <f t="shared" si="15"/>
        <v>0</v>
      </c>
      <c r="L94">
        <f t="shared" si="16"/>
        <v>0</v>
      </c>
      <c r="M94" s="27">
        <f t="shared" si="17"/>
        <v>0</v>
      </c>
      <c r="N94" s="26">
        <f t="shared" si="18"/>
        <v>0</v>
      </c>
    </row>
    <row r="95" spans="5:14" ht="15">
      <c r="E95">
        <v>1</v>
      </c>
      <c r="F95">
        <f t="shared" si="12"/>
        <v>0</v>
      </c>
      <c r="G95" s="22">
        <f t="shared" si="19"/>
        <v>0</v>
      </c>
      <c r="H95">
        <f t="shared" si="19"/>
        <v>0</v>
      </c>
      <c r="I95">
        <f t="shared" si="13"/>
        <v>0</v>
      </c>
      <c r="J95" s="22">
        <f t="shared" si="14"/>
        <v>0</v>
      </c>
      <c r="K95">
        <f t="shared" si="15"/>
        <v>0</v>
      </c>
      <c r="L95">
        <f t="shared" si="16"/>
        <v>0</v>
      </c>
      <c r="M95" s="27">
        <f>F95*H95</f>
        <v>0</v>
      </c>
      <c r="N95" s="26">
        <f t="shared" si="18"/>
        <v>0</v>
      </c>
    </row>
    <row r="96" ht="15">
      <c r="G96" s="22"/>
    </row>
    <row r="97" spans="7:14" ht="15">
      <c r="G97" s="22"/>
      <c r="J97" s="22"/>
      <c r="M97" s="27"/>
      <c r="N97" s="26"/>
    </row>
    <row r="99" spans="14:15" ht="15">
      <c r="N99" s="23"/>
      <c r="O99" s="23"/>
    </row>
    <row r="100" spans="6:25" ht="15"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3"/>
      <c r="Q100" s="23"/>
      <c r="R100" s="22"/>
      <c r="S100" s="22"/>
      <c r="T100" s="22"/>
      <c r="U100" s="22"/>
      <c r="V100" s="22"/>
      <c r="W100" s="22"/>
      <c r="X100" s="22"/>
      <c r="Y100" s="22"/>
    </row>
    <row r="103" spans="6:25" ht="15"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6" spans="6:25" ht="15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6:25" ht="15"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8:15" ht="15">
      <c r="H108" s="23"/>
      <c r="K108" s="22"/>
      <c r="N108" s="27"/>
      <c r="O108" s="26"/>
    </row>
    <row r="109" spans="8:15" ht="15">
      <c r="H109" s="23"/>
      <c r="K109" s="22"/>
      <c r="N109" s="27"/>
      <c r="O109" s="26"/>
    </row>
    <row r="110" spans="8:15" ht="15">
      <c r="H110" s="22"/>
      <c r="K110" s="22"/>
      <c r="N110" s="27"/>
      <c r="O110" s="26"/>
    </row>
    <row r="111" spans="8:15" ht="15">
      <c r="H111" s="22"/>
      <c r="K111" s="22"/>
      <c r="N111" s="27"/>
      <c r="O111" s="26"/>
    </row>
    <row r="112" spans="8:15" ht="15">
      <c r="H112" s="22"/>
      <c r="K112" s="22"/>
      <c r="N112" s="27"/>
      <c r="O112" s="26"/>
    </row>
    <row r="113" spans="8:15" ht="15">
      <c r="H113" s="22"/>
      <c r="K113" s="22"/>
      <c r="N113" s="27"/>
      <c r="O113" s="26"/>
    </row>
    <row r="114" spans="8:15" ht="15">
      <c r="H114" s="22"/>
      <c r="K114" s="22"/>
      <c r="N114" s="27"/>
      <c r="O114" s="26"/>
    </row>
    <row r="115" spans="8:15" ht="15">
      <c r="H115" s="22"/>
      <c r="K115" s="22"/>
      <c r="N115" s="27"/>
      <c r="O115" s="26"/>
    </row>
    <row r="116" spans="8:15" ht="15">
      <c r="H116" s="22"/>
      <c r="K116" s="22"/>
      <c r="N116" s="27"/>
      <c r="O116" s="26"/>
    </row>
    <row r="117" spans="8:15" ht="15">
      <c r="H117" s="22"/>
      <c r="K117" s="22"/>
      <c r="N117" s="27"/>
      <c r="O117" s="26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zero</dc:creator>
  <cp:keywords/>
  <dc:description/>
  <cp:lastModifiedBy>zero</cp:lastModifiedBy>
  <dcterms:created xsi:type="dcterms:W3CDTF">2019-10-15T02:24:01Z</dcterms:created>
  <dcterms:modified xsi:type="dcterms:W3CDTF">2019-10-15T04:29:02Z</dcterms:modified>
  <cp:category/>
  <cp:version/>
  <cp:contentType/>
  <cp:contentStatus/>
</cp:coreProperties>
</file>