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<sst xmlns="http://schemas.openxmlformats.org/spreadsheetml/2006/main" count="366" uniqueCount="103">
  <si>
    <t>No.</t>
  </si>
  <si>
    <t>Pasar</t>
  </si>
  <si>
    <t>Kelas Pasar</t>
  </si>
  <si>
    <t>Lantai</t>
  </si>
  <si>
    <t>Petak</t>
  </si>
  <si>
    <t>Los</t>
  </si>
  <si>
    <t>Total</t>
  </si>
  <si>
    <t>Keterangan</t>
  </si>
  <si>
    <t>I</t>
  </si>
  <si>
    <t>1. Pasar Cinde</t>
  </si>
  <si>
    <t>2. Pasar Soak Bato</t>
  </si>
  <si>
    <t>3. Pasar Bukit Kecil</t>
  </si>
  <si>
    <t>4. Pasar Padang Selasa</t>
  </si>
  <si>
    <t>5. Pasar Burung</t>
  </si>
  <si>
    <t>II</t>
  </si>
  <si>
    <t>Ilir Barat II</t>
  </si>
  <si>
    <t>Ilir Barat I</t>
  </si>
  <si>
    <t>1. Pasar Sekanak</t>
  </si>
  <si>
    <t>2. Pasar Tangga Buntung</t>
  </si>
  <si>
    <t>3. Pasar Gandus</t>
  </si>
  <si>
    <t>III</t>
  </si>
  <si>
    <t>Ilir Timur I</t>
  </si>
  <si>
    <t>1. Pasar Km 5</t>
  </si>
  <si>
    <t>2. Pasar Kamboja</t>
  </si>
  <si>
    <t>3. Pasar Sekip Ujung</t>
  </si>
  <si>
    <t>4. Pasar Kebon Semai</t>
  </si>
  <si>
    <t>5. Pasar Kepandean</t>
  </si>
  <si>
    <t>6. Pasar 16 Ilir</t>
  </si>
  <si>
    <t>IV</t>
  </si>
  <si>
    <t>Ilir Timur II</t>
  </si>
  <si>
    <t>1. Pasar Lemabang</t>
  </si>
  <si>
    <t>2. Pasar Kuto</t>
  </si>
  <si>
    <t>V</t>
  </si>
  <si>
    <t>Seberang Ulu I</t>
  </si>
  <si>
    <t>1. Pasar Kertapati</t>
  </si>
  <si>
    <t>2. Pasar 3/4 Ulu</t>
  </si>
  <si>
    <t>3. Pasar 7 Ulu</t>
  </si>
  <si>
    <t>4. Pasar 10 Ulu</t>
  </si>
  <si>
    <t>VI</t>
  </si>
  <si>
    <t>Seberang Ulu II</t>
  </si>
  <si>
    <t>VII</t>
  </si>
  <si>
    <t>Sukarame</t>
  </si>
  <si>
    <t>Plaju</t>
  </si>
  <si>
    <t>1. Pasar Plaju</t>
  </si>
  <si>
    <t>1. Pasar Maskarebet</t>
  </si>
  <si>
    <t>J u m l a h</t>
  </si>
  <si>
    <t xml:space="preserve"> Petak &amp; Los </t>
  </si>
  <si>
    <t>A</t>
  </si>
  <si>
    <t>B</t>
  </si>
  <si>
    <t>C</t>
  </si>
  <si>
    <t>D</t>
  </si>
  <si>
    <t>Jenis Barang Dagangan :</t>
  </si>
  <si>
    <t>1. Minuman (P &amp; D)</t>
  </si>
  <si>
    <t>3. Rempah-rempah/anyaman</t>
  </si>
  <si>
    <t>4. Daging (unggas), ikan/telur,kelapa/rokok</t>
  </si>
  <si>
    <t>5. Sayuran/buah-buahan</t>
  </si>
  <si>
    <t>6. Lain-lain</t>
  </si>
  <si>
    <t>Ls. Bgnan</t>
  </si>
  <si>
    <t>2. Emas/kelontongan/tekstil/pakaian jadi/</t>
  </si>
  <si>
    <t xml:space="preserve">    alat elektronik</t>
  </si>
  <si>
    <t>Luas Petak &amp; Los Menurut Jenis Barang yang Dijual</t>
  </si>
  <si>
    <t xml:space="preserve">Rteribusi Bulanan </t>
  </si>
  <si>
    <t>Jumlah Retribusi Bulanan</t>
  </si>
  <si>
    <t>Kelas A</t>
  </si>
  <si>
    <t>* Lantai I</t>
  </si>
  <si>
    <t>Jenis dagangan 1 Rp 4500/m2</t>
  </si>
  <si>
    <t>Jenis dagangan 2 Rp 3600/m2</t>
  </si>
  <si>
    <t>Jenis dagangan 1 Rp 3000/m2</t>
  </si>
  <si>
    <t>Jenis dagangan 5 &amp; 6 Rp 2100/m2</t>
  </si>
  <si>
    <t>Jenis dagangan 3 Rp 3000/m2</t>
  </si>
  <si>
    <t>Jenis dagangan 4 Rp 2250/m2</t>
  </si>
  <si>
    <t>Kelas B</t>
  </si>
  <si>
    <t>Jenis dagangan 1 Rp 3600/m2</t>
  </si>
  <si>
    <t>Jenis dagangan 2 Rp 2250/m2</t>
  </si>
  <si>
    <t>Jenis dagangan 3 Rp 22500/m2</t>
  </si>
  <si>
    <t>Jenis dagangan 4 Rp 1800/m2</t>
  </si>
  <si>
    <t>Jenis dagangan 5 &amp; 6 Rp 1800/m2</t>
  </si>
  <si>
    <t>* Lantai II</t>
  </si>
  <si>
    <t>Jenis dagangan 2 Rp 3000/m2</t>
  </si>
  <si>
    <t>Jenis dagangan 3 Rp 2250/m2</t>
  </si>
  <si>
    <t>Jenis dagangan 5 &amp; 6 Rp 3600/m2</t>
  </si>
  <si>
    <t>Jenis dagangan 1 s/d 6 Rp 3600/m2</t>
  </si>
  <si>
    <t>Kelas C</t>
  </si>
  <si>
    <t>Jenis dagangan 2 Rp 2500/m2</t>
  </si>
  <si>
    <t>Jenis dagangan 3 Rp 1800/m2</t>
  </si>
  <si>
    <t>Jenis dagangan 4 s/d 6 Rp 1500/m2</t>
  </si>
  <si>
    <t>Jenis dagangan 1 Rp 1800/m2</t>
  </si>
  <si>
    <t>Kelas D</t>
  </si>
  <si>
    <t>Jenis dagangan 2 Rp 1500/m2</t>
  </si>
  <si>
    <t>Jenis dagangan 3 Rp 1200/m2</t>
  </si>
  <si>
    <t>Jenis dagangan 4 s/d 6 Rp 1200/m2</t>
  </si>
  <si>
    <t>Jenis dagangan 1 &amp; 2 Rp 1500/m2</t>
  </si>
  <si>
    <t>Jenis dagangan 3 Rp 900/m2</t>
  </si>
  <si>
    <t>Bulanan</t>
  </si>
  <si>
    <t>Kebersihan</t>
  </si>
  <si>
    <t>Keamanan</t>
  </si>
  <si>
    <t>Harian</t>
  </si>
  <si>
    <t>Retribusi</t>
  </si>
  <si>
    <t>Jumlah</t>
  </si>
  <si>
    <t>%</t>
  </si>
  <si>
    <t>Tabel IV.4 Jumlah Petak, Los dan Luas Pasar di Kota Palembang</t>
  </si>
  <si>
    <t>Tabel IV.5 Penerimaan Retribusi Bulanan dari Sewa Petak dan Los</t>
  </si>
  <si>
    <t>Tabel IV.6 Jumlah Retribusi Pasar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</si>
</sst>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"/>
    <numFmt numFmtId="166" formatCode="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zoomScale="75" zoomScaleNormal="75" workbookViewId="0" topLeftCell="C1">
      <selection activeCell="P57" sqref="P57"/>
    </sheetView>
  </sheetViews>
  <sheetFormatPr defaultColWidth="9.140625" defaultRowHeight="12.75"/>
  <cols>
    <col min="1" max="1" width="4.57421875" style="1" customWidth="1"/>
    <col min="2" max="2" width="22.57421875" style="0" customWidth="1"/>
    <col min="3" max="4" width="10.7109375" style="1" customWidth="1"/>
    <col min="5" max="16" width="7.28125" style="1" customWidth="1"/>
    <col min="17" max="22" width="6.7109375" style="1" customWidth="1"/>
    <col min="23" max="24" width="10.7109375" style="1" customWidth="1"/>
    <col min="25" max="25" width="35.28125" style="0" customWidth="1"/>
  </cols>
  <sheetData>
    <row r="2" ht="12.75">
      <c r="N2" s="1" t="s">
        <v>100</v>
      </c>
    </row>
    <row r="4" spans="1:25" s="1" customFormat="1" ht="12.75">
      <c r="A4" s="1" t="s">
        <v>0</v>
      </c>
      <c r="B4" s="1" t="s">
        <v>1</v>
      </c>
      <c r="C4" s="1" t="s">
        <v>2</v>
      </c>
      <c r="D4" s="1" t="s">
        <v>3</v>
      </c>
      <c r="E4" s="9" t="s">
        <v>4</v>
      </c>
      <c r="F4" s="9"/>
      <c r="G4" s="9"/>
      <c r="H4" s="9"/>
      <c r="I4" s="9"/>
      <c r="J4" s="9"/>
      <c r="K4" s="9" t="s">
        <v>5</v>
      </c>
      <c r="L4" s="9"/>
      <c r="M4" s="9"/>
      <c r="N4" s="9"/>
      <c r="O4" s="9"/>
      <c r="P4" s="9"/>
      <c r="Q4" s="9" t="s">
        <v>46</v>
      </c>
      <c r="R4" s="9"/>
      <c r="S4" s="9"/>
      <c r="T4" s="9"/>
      <c r="U4" s="9"/>
      <c r="V4" s="9"/>
      <c r="W4" s="1" t="s">
        <v>6</v>
      </c>
      <c r="X4" s="1" t="s">
        <v>57</v>
      </c>
      <c r="Y4" s="1" t="s">
        <v>7</v>
      </c>
    </row>
    <row r="5" spans="5:22" s="1" customFormat="1" ht="12.75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1</v>
      </c>
      <c r="L5" s="1">
        <v>2</v>
      </c>
      <c r="M5" s="1">
        <v>3</v>
      </c>
      <c r="N5" s="1">
        <v>4</v>
      </c>
      <c r="O5" s="1">
        <v>5</v>
      </c>
      <c r="P5" s="1">
        <v>6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</row>
    <row r="6" spans="1:2" ht="12.75">
      <c r="A6" s="1" t="s">
        <v>8</v>
      </c>
      <c r="B6" s="3" t="s">
        <v>16</v>
      </c>
    </row>
    <row r="7" spans="2:25" ht="12.75">
      <c r="B7" s="2" t="s">
        <v>9</v>
      </c>
      <c r="C7" s="1" t="s">
        <v>47</v>
      </c>
      <c r="D7" s="1" t="s">
        <v>8</v>
      </c>
      <c r="E7" s="1">
        <v>212</v>
      </c>
      <c r="F7" s="1">
        <v>19</v>
      </c>
      <c r="G7" s="1">
        <v>15</v>
      </c>
      <c r="H7" s="1">
        <v>35</v>
      </c>
      <c r="I7" s="1">
        <v>5</v>
      </c>
      <c r="J7" s="1">
        <v>136</v>
      </c>
      <c r="K7" s="1">
        <v>0</v>
      </c>
      <c r="L7" s="1">
        <v>0</v>
      </c>
      <c r="M7" s="1">
        <v>5</v>
      </c>
      <c r="N7" s="1">
        <v>93</v>
      </c>
      <c r="O7" s="1">
        <v>112</v>
      </c>
      <c r="P7" s="1">
        <v>0</v>
      </c>
      <c r="Q7" s="1">
        <f aca="true" t="shared" si="0" ref="Q7:V8">SUM(E7+K7)</f>
        <v>212</v>
      </c>
      <c r="R7" s="1">
        <f t="shared" si="0"/>
        <v>19</v>
      </c>
      <c r="S7" s="1">
        <f t="shared" si="0"/>
        <v>20</v>
      </c>
      <c r="T7" s="1">
        <f t="shared" si="0"/>
        <v>128</v>
      </c>
      <c r="U7" s="1">
        <f t="shared" si="0"/>
        <v>117</v>
      </c>
      <c r="V7" s="1">
        <f t="shared" si="0"/>
        <v>136</v>
      </c>
      <c r="W7" s="4">
        <f>SUM(Q7:V7)</f>
        <v>632</v>
      </c>
      <c r="X7" s="1">
        <v>3216</v>
      </c>
      <c r="Y7" t="s">
        <v>51</v>
      </c>
    </row>
    <row r="8" spans="4:25" ht="12.75">
      <c r="D8" s="1" t="s">
        <v>14</v>
      </c>
      <c r="E8" s="1">
        <v>11</v>
      </c>
      <c r="F8" s="1">
        <v>120</v>
      </c>
      <c r="G8" s="1">
        <v>5</v>
      </c>
      <c r="H8" s="1">
        <v>0</v>
      </c>
      <c r="I8" s="1">
        <v>0</v>
      </c>
      <c r="J8" s="1">
        <v>11</v>
      </c>
      <c r="Q8" s="1">
        <f t="shared" si="0"/>
        <v>11</v>
      </c>
      <c r="R8" s="1">
        <f t="shared" si="0"/>
        <v>120</v>
      </c>
      <c r="S8" s="1">
        <f t="shared" si="0"/>
        <v>5</v>
      </c>
      <c r="T8" s="1">
        <f t="shared" si="0"/>
        <v>0</v>
      </c>
      <c r="U8" s="1">
        <f t="shared" si="0"/>
        <v>0</v>
      </c>
      <c r="V8" s="1">
        <f t="shared" si="0"/>
        <v>11</v>
      </c>
      <c r="W8" s="4">
        <f>SUM(Q8:V8)</f>
        <v>147</v>
      </c>
      <c r="X8" s="1">
        <v>329</v>
      </c>
      <c r="Y8" t="s">
        <v>52</v>
      </c>
    </row>
    <row r="9" spans="2:25" ht="12.75">
      <c r="B9" t="s">
        <v>10</v>
      </c>
      <c r="C9" s="1" t="s">
        <v>48</v>
      </c>
      <c r="D9" s="1" t="s">
        <v>8</v>
      </c>
      <c r="E9" s="1">
        <v>42</v>
      </c>
      <c r="F9" s="1">
        <v>14</v>
      </c>
      <c r="G9" s="1">
        <v>1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82</v>
      </c>
      <c r="P9" s="1">
        <v>0</v>
      </c>
      <c r="Q9" s="1">
        <f aca="true" t="shared" si="1" ref="Q9:V10">SUM(E9+K9)</f>
        <v>42</v>
      </c>
      <c r="R9" s="1">
        <f t="shared" si="1"/>
        <v>14</v>
      </c>
      <c r="S9" s="1">
        <f t="shared" si="1"/>
        <v>1</v>
      </c>
      <c r="T9" s="1">
        <f t="shared" si="1"/>
        <v>2</v>
      </c>
      <c r="U9" s="1">
        <f t="shared" si="1"/>
        <v>82</v>
      </c>
      <c r="V9" s="1">
        <f t="shared" si="1"/>
        <v>0</v>
      </c>
      <c r="W9" s="4">
        <f aca="true" t="shared" si="2" ref="W9:W19">SUM(Q9:V9)</f>
        <v>141</v>
      </c>
      <c r="X9" s="1">
        <v>450</v>
      </c>
      <c r="Y9" t="s">
        <v>58</v>
      </c>
    </row>
    <row r="10" spans="2:25" ht="12.75">
      <c r="B10" t="s">
        <v>11</v>
      </c>
      <c r="C10" s="1" t="s">
        <v>48</v>
      </c>
      <c r="D10" s="1" t="s">
        <v>8</v>
      </c>
      <c r="E10" s="1">
        <v>65</v>
      </c>
      <c r="F10" s="1">
        <v>16</v>
      </c>
      <c r="G10" s="1">
        <v>8</v>
      </c>
      <c r="H10" s="1">
        <v>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f t="shared" si="1"/>
        <v>65</v>
      </c>
      <c r="R10" s="1">
        <f t="shared" si="1"/>
        <v>16</v>
      </c>
      <c r="S10" s="1">
        <f t="shared" si="1"/>
        <v>8</v>
      </c>
      <c r="T10" s="1">
        <f t="shared" si="1"/>
        <v>3</v>
      </c>
      <c r="U10" s="1">
        <f t="shared" si="1"/>
        <v>0</v>
      </c>
      <c r="V10" s="1">
        <f t="shared" si="1"/>
        <v>0</v>
      </c>
      <c r="W10" s="4">
        <f t="shared" si="2"/>
        <v>92</v>
      </c>
      <c r="X10" s="1">
        <v>417</v>
      </c>
      <c r="Y10" t="s">
        <v>59</v>
      </c>
    </row>
    <row r="11" spans="4:25" ht="12.75">
      <c r="D11" s="1" t="s">
        <v>14</v>
      </c>
      <c r="W11" s="4"/>
      <c r="Y11" t="s">
        <v>53</v>
      </c>
    </row>
    <row r="12" spans="2:25" ht="12.75">
      <c r="B12" t="s">
        <v>12</v>
      </c>
      <c r="C12" s="1" t="s">
        <v>49</v>
      </c>
      <c r="D12" s="1" t="s">
        <v>8</v>
      </c>
      <c r="E12" s="1">
        <v>23</v>
      </c>
      <c r="F12" s="1">
        <v>5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4</v>
      </c>
      <c r="O12" s="1">
        <v>14</v>
      </c>
      <c r="P12" s="1">
        <v>2</v>
      </c>
      <c r="Q12" s="1">
        <f aca="true" t="shared" si="3" ref="Q12:V13">SUM(E12+K12)</f>
        <v>23</v>
      </c>
      <c r="R12" s="1">
        <f t="shared" si="3"/>
        <v>5</v>
      </c>
      <c r="S12" s="1">
        <f t="shared" si="3"/>
        <v>2</v>
      </c>
      <c r="T12" s="1">
        <f t="shared" si="3"/>
        <v>6</v>
      </c>
      <c r="U12" s="1">
        <f t="shared" si="3"/>
        <v>14</v>
      </c>
      <c r="V12" s="1">
        <f t="shared" si="3"/>
        <v>2</v>
      </c>
      <c r="W12" s="4">
        <f t="shared" si="2"/>
        <v>52</v>
      </c>
      <c r="X12" s="1">
        <v>824</v>
      </c>
      <c r="Y12" t="s">
        <v>54</v>
      </c>
    </row>
    <row r="13" spans="2:25" ht="12.75">
      <c r="B13" t="s">
        <v>13</v>
      </c>
      <c r="C13" s="1" t="s">
        <v>50</v>
      </c>
      <c r="D13" s="1" t="s">
        <v>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Q13" s="1">
        <f t="shared" si="3"/>
        <v>0</v>
      </c>
      <c r="R13" s="1">
        <f t="shared" si="3"/>
        <v>0</v>
      </c>
      <c r="S13" s="1">
        <f t="shared" si="3"/>
        <v>0</v>
      </c>
      <c r="T13" s="1">
        <f t="shared" si="3"/>
        <v>0</v>
      </c>
      <c r="U13" s="1">
        <f t="shared" si="3"/>
        <v>0</v>
      </c>
      <c r="V13" s="1">
        <f t="shared" si="3"/>
        <v>0</v>
      </c>
      <c r="W13" s="4">
        <f t="shared" si="2"/>
        <v>0</v>
      </c>
      <c r="X13" s="1">
        <v>1450</v>
      </c>
      <c r="Y13" t="s">
        <v>55</v>
      </c>
    </row>
    <row r="14" spans="23:25" ht="12.75">
      <c r="W14" s="4"/>
      <c r="Y14" t="s">
        <v>56</v>
      </c>
    </row>
    <row r="15" spans="1:23" ht="12.75">
      <c r="A15" s="1" t="s">
        <v>14</v>
      </c>
      <c r="B15" s="3" t="s">
        <v>15</v>
      </c>
      <c r="W15" s="4"/>
    </row>
    <row r="16" spans="2:24" ht="12.75">
      <c r="B16" t="s">
        <v>17</v>
      </c>
      <c r="C16" s="1" t="s">
        <v>48</v>
      </c>
      <c r="D16" s="1" t="s">
        <v>8</v>
      </c>
      <c r="E16" s="1">
        <v>73</v>
      </c>
      <c r="F16" s="1">
        <v>12</v>
      </c>
      <c r="G16" s="1">
        <v>3</v>
      </c>
      <c r="H16" s="1">
        <v>13</v>
      </c>
      <c r="I16" s="1">
        <v>23</v>
      </c>
      <c r="J16" s="1">
        <v>19</v>
      </c>
      <c r="K16" s="1">
        <v>0</v>
      </c>
      <c r="L16" s="1">
        <v>0</v>
      </c>
      <c r="M16" s="1">
        <v>0</v>
      </c>
      <c r="N16" s="1">
        <v>18</v>
      </c>
      <c r="O16" s="1">
        <v>6</v>
      </c>
      <c r="P16" s="1">
        <v>0</v>
      </c>
      <c r="Q16" s="1">
        <f aca="true" t="shared" si="4" ref="Q16:V16">SUM(E16+K16)</f>
        <v>73</v>
      </c>
      <c r="R16" s="1">
        <f t="shared" si="4"/>
        <v>12</v>
      </c>
      <c r="S16" s="1">
        <f t="shared" si="4"/>
        <v>3</v>
      </c>
      <c r="T16" s="1">
        <f t="shared" si="4"/>
        <v>31</v>
      </c>
      <c r="U16" s="1">
        <f t="shared" si="4"/>
        <v>29</v>
      </c>
      <c r="V16" s="1">
        <f t="shared" si="4"/>
        <v>19</v>
      </c>
      <c r="W16" s="4">
        <f t="shared" si="2"/>
        <v>167</v>
      </c>
      <c r="X16" s="1">
        <v>1057</v>
      </c>
    </row>
    <row r="17" spans="4:23" ht="12.75">
      <c r="D17" s="1" t="s">
        <v>14</v>
      </c>
      <c r="W17" s="4"/>
    </row>
    <row r="18" spans="2:24" ht="12.75">
      <c r="B18" t="s">
        <v>18</v>
      </c>
      <c r="C18" s="1" t="s">
        <v>49</v>
      </c>
      <c r="D18" s="1" t="s">
        <v>8</v>
      </c>
      <c r="E18" s="1">
        <v>40</v>
      </c>
      <c r="F18" s="1">
        <v>25</v>
      </c>
      <c r="G18" s="1">
        <v>17</v>
      </c>
      <c r="H18" s="1">
        <v>5</v>
      </c>
      <c r="I18" s="1">
        <v>6</v>
      </c>
      <c r="J18" s="1">
        <v>0</v>
      </c>
      <c r="K18" s="1">
        <v>7</v>
      </c>
      <c r="L18" s="1">
        <v>4</v>
      </c>
      <c r="M18" s="1">
        <v>24</v>
      </c>
      <c r="N18" s="1">
        <v>19</v>
      </c>
      <c r="O18" s="1">
        <v>10</v>
      </c>
      <c r="P18" s="1">
        <v>0</v>
      </c>
      <c r="Q18" s="1">
        <f aca="true" t="shared" si="5" ref="Q18:V19">SUM(E18+K18)</f>
        <v>47</v>
      </c>
      <c r="R18" s="1">
        <f t="shared" si="5"/>
        <v>29</v>
      </c>
      <c r="S18" s="1">
        <f t="shared" si="5"/>
        <v>41</v>
      </c>
      <c r="T18" s="1">
        <f t="shared" si="5"/>
        <v>24</v>
      </c>
      <c r="U18" s="1">
        <f t="shared" si="5"/>
        <v>16</v>
      </c>
      <c r="V18" s="1">
        <f t="shared" si="5"/>
        <v>0</v>
      </c>
      <c r="W18" s="4">
        <f t="shared" si="2"/>
        <v>157</v>
      </c>
      <c r="X18" s="1">
        <v>476</v>
      </c>
    </row>
    <row r="19" spans="2:24" ht="12.75">
      <c r="B19" t="s">
        <v>19</v>
      </c>
      <c r="C19" s="1" t="s">
        <v>50</v>
      </c>
      <c r="D19" s="1" t="s">
        <v>8</v>
      </c>
      <c r="E19" s="1">
        <v>4</v>
      </c>
      <c r="F19" s="1">
        <v>0</v>
      </c>
      <c r="G19" s="1">
        <v>0</v>
      </c>
      <c r="H19" s="1">
        <v>0</v>
      </c>
      <c r="I19" s="1">
        <v>4</v>
      </c>
      <c r="J19" s="1">
        <v>0</v>
      </c>
      <c r="Q19" s="1">
        <f t="shared" si="5"/>
        <v>4</v>
      </c>
      <c r="R19" s="1">
        <f t="shared" si="5"/>
        <v>0</v>
      </c>
      <c r="S19" s="1">
        <f t="shared" si="5"/>
        <v>0</v>
      </c>
      <c r="T19" s="1">
        <f t="shared" si="5"/>
        <v>0</v>
      </c>
      <c r="U19" s="1">
        <f t="shared" si="5"/>
        <v>4</v>
      </c>
      <c r="V19" s="1">
        <f t="shared" si="5"/>
        <v>0</v>
      </c>
      <c r="W19" s="4">
        <f t="shared" si="2"/>
        <v>8</v>
      </c>
      <c r="X19" s="1">
        <v>124</v>
      </c>
    </row>
    <row r="21" spans="1:2" ht="12.75">
      <c r="A21" s="1" t="s">
        <v>20</v>
      </c>
      <c r="B21" s="3" t="s">
        <v>21</v>
      </c>
    </row>
    <row r="22" spans="2:24" ht="12.75">
      <c r="B22" t="s">
        <v>22</v>
      </c>
      <c r="C22" s="1" t="s">
        <v>48</v>
      </c>
      <c r="D22" s="1" t="s">
        <v>8</v>
      </c>
      <c r="Q22" s="1">
        <v>258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258</v>
      </c>
      <c r="X22" s="1">
        <v>820</v>
      </c>
    </row>
    <row r="23" spans="4:24" ht="12.75">
      <c r="D23" s="1" t="s">
        <v>14</v>
      </c>
      <c r="Q23" s="1">
        <v>133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133</v>
      </c>
      <c r="X23" s="1">
        <v>599</v>
      </c>
    </row>
    <row r="24" spans="2:24" ht="12.75">
      <c r="B24" t="s">
        <v>23</v>
      </c>
      <c r="C24" s="1" t="s">
        <v>49</v>
      </c>
      <c r="D24" s="1" t="s">
        <v>8</v>
      </c>
      <c r="E24" s="1">
        <v>8</v>
      </c>
      <c r="F24" s="1">
        <v>8</v>
      </c>
      <c r="G24" s="1">
        <v>3</v>
      </c>
      <c r="H24" s="1">
        <v>14</v>
      </c>
      <c r="I24" s="1">
        <v>7</v>
      </c>
      <c r="J24" s="1">
        <v>5</v>
      </c>
      <c r="K24" s="1">
        <v>0</v>
      </c>
      <c r="L24" s="1">
        <v>0</v>
      </c>
      <c r="M24" s="1">
        <v>0</v>
      </c>
      <c r="N24" s="1">
        <v>10</v>
      </c>
      <c r="O24" s="1">
        <v>4</v>
      </c>
      <c r="P24" s="1">
        <v>0</v>
      </c>
      <c r="Q24" s="1">
        <f aca="true" t="shared" si="6" ref="Q24:Q29">SUM(E24+K24)</f>
        <v>8</v>
      </c>
      <c r="R24" s="1">
        <f aca="true" t="shared" si="7" ref="R24:R29">SUM(F24+L24)</f>
        <v>8</v>
      </c>
      <c r="S24" s="1">
        <f aca="true" t="shared" si="8" ref="S24:S29">SUM(G24+M24)</f>
        <v>3</v>
      </c>
      <c r="T24" s="1">
        <f aca="true" t="shared" si="9" ref="T24:T29">SUM(H24+N24)</f>
        <v>24</v>
      </c>
      <c r="U24" s="1">
        <f aca="true" t="shared" si="10" ref="U24:U29">SUM(I24+O24)</f>
        <v>11</v>
      </c>
      <c r="V24" s="1">
        <f aca="true" t="shared" si="11" ref="V24:V29">SUM(J24+P24)</f>
        <v>5</v>
      </c>
      <c r="W24" s="1">
        <f aca="true" t="shared" si="12" ref="W24:W29">SUM(Q24:V24)</f>
        <v>59</v>
      </c>
      <c r="X24" s="1">
        <v>294</v>
      </c>
    </row>
    <row r="25" spans="2:24" ht="12.75">
      <c r="B25" t="s">
        <v>24</v>
      </c>
      <c r="C25" s="1" t="s">
        <v>49</v>
      </c>
      <c r="D25" s="1" t="s">
        <v>8</v>
      </c>
      <c r="E25" s="1">
        <v>68</v>
      </c>
      <c r="F25" s="1">
        <v>5</v>
      </c>
      <c r="G25" s="1">
        <v>6</v>
      </c>
      <c r="H25" s="1">
        <v>1</v>
      </c>
      <c r="I25" s="1">
        <v>1</v>
      </c>
      <c r="J25" s="1">
        <v>0</v>
      </c>
      <c r="K25" s="1">
        <v>15</v>
      </c>
      <c r="L25" s="1">
        <v>5</v>
      </c>
      <c r="M25" s="1">
        <v>8</v>
      </c>
      <c r="N25" s="1">
        <v>34</v>
      </c>
      <c r="O25" s="1">
        <v>185</v>
      </c>
      <c r="P25" s="1">
        <v>0</v>
      </c>
      <c r="Q25" s="1">
        <f t="shared" si="6"/>
        <v>83</v>
      </c>
      <c r="R25" s="1">
        <f t="shared" si="7"/>
        <v>10</v>
      </c>
      <c r="S25" s="1">
        <f t="shared" si="8"/>
        <v>14</v>
      </c>
      <c r="T25" s="1">
        <f t="shared" si="9"/>
        <v>35</v>
      </c>
      <c r="U25" s="1">
        <f t="shared" si="10"/>
        <v>186</v>
      </c>
      <c r="V25" s="1">
        <f t="shared" si="11"/>
        <v>0</v>
      </c>
      <c r="W25" s="1">
        <f t="shared" si="12"/>
        <v>328</v>
      </c>
      <c r="X25" s="1">
        <v>1140</v>
      </c>
    </row>
    <row r="26" spans="2:24" ht="12.75">
      <c r="B26" t="s">
        <v>25</v>
      </c>
      <c r="C26" s="1" t="s">
        <v>49</v>
      </c>
      <c r="D26" s="1" t="s">
        <v>8</v>
      </c>
      <c r="E26" s="1">
        <v>135</v>
      </c>
      <c r="F26" s="1">
        <v>25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30</v>
      </c>
      <c r="O26" s="1">
        <v>100</v>
      </c>
      <c r="P26" s="1">
        <v>0</v>
      </c>
      <c r="Q26" s="1">
        <f t="shared" si="6"/>
        <v>135</v>
      </c>
      <c r="R26" s="1">
        <f t="shared" si="7"/>
        <v>25</v>
      </c>
      <c r="S26" s="1">
        <f t="shared" si="8"/>
        <v>0</v>
      </c>
      <c r="T26" s="1">
        <f t="shared" si="9"/>
        <v>30</v>
      </c>
      <c r="U26" s="1">
        <f t="shared" si="10"/>
        <v>100</v>
      </c>
      <c r="V26" s="1">
        <f t="shared" si="11"/>
        <v>0</v>
      </c>
      <c r="W26" s="1">
        <f t="shared" si="12"/>
        <v>290</v>
      </c>
      <c r="X26" s="1">
        <v>888</v>
      </c>
    </row>
    <row r="27" spans="2:24" ht="12.75">
      <c r="B27" t="s">
        <v>26</v>
      </c>
      <c r="C27" s="1" t="s">
        <v>47</v>
      </c>
      <c r="D27" s="1" t="s">
        <v>8</v>
      </c>
      <c r="E27" s="1">
        <v>1</v>
      </c>
      <c r="F27" s="1">
        <v>51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5</v>
      </c>
      <c r="M27" s="1">
        <v>0</v>
      </c>
      <c r="N27" s="1">
        <v>0</v>
      </c>
      <c r="O27" s="1">
        <v>0</v>
      </c>
      <c r="P27" s="1">
        <v>0</v>
      </c>
      <c r="Q27" s="1">
        <f t="shared" si="6"/>
        <v>1</v>
      </c>
      <c r="R27" s="1">
        <f t="shared" si="7"/>
        <v>56</v>
      </c>
      <c r="S27" s="1">
        <f t="shared" si="8"/>
        <v>0</v>
      </c>
      <c r="T27" s="1">
        <f t="shared" si="9"/>
        <v>0</v>
      </c>
      <c r="U27" s="1">
        <f t="shared" si="10"/>
        <v>0</v>
      </c>
      <c r="V27" s="1">
        <f t="shared" si="11"/>
        <v>0</v>
      </c>
      <c r="W27" s="1">
        <f t="shared" si="12"/>
        <v>57</v>
      </c>
      <c r="X27" s="1">
        <v>822</v>
      </c>
    </row>
    <row r="28" spans="4:24" ht="12.75">
      <c r="D28" s="1" t="s">
        <v>14</v>
      </c>
      <c r="E28" s="1">
        <v>0</v>
      </c>
      <c r="F28" s="1">
        <v>65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f t="shared" si="6"/>
        <v>0</v>
      </c>
      <c r="R28" s="1">
        <f t="shared" si="7"/>
        <v>65</v>
      </c>
      <c r="S28" s="1">
        <f t="shared" si="8"/>
        <v>0</v>
      </c>
      <c r="T28" s="1">
        <f t="shared" si="9"/>
        <v>0</v>
      </c>
      <c r="U28" s="1">
        <f t="shared" si="10"/>
        <v>0</v>
      </c>
      <c r="V28" s="1">
        <f t="shared" si="11"/>
        <v>0</v>
      </c>
      <c r="W28" s="1">
        <f t="shared" si="12"/>
        <v>65</v>
      </c>
      <c r="X28" s="1">
        <v>1056</v>
      </c>
    </row>
    <row r="29" spans="2:24" ht="12.75">
      <c r="B29" t="s">
        <v>27</v>
      </c>
      <c r="C29" s="1" t="s">
        <v>47</v>
      </c>
      <c r="D29" s="1" t="s">
        <v>8</v>
      </c>
      <c r="E29" s="1">
        <v>14</v>
      </c>
      <c r="F29" s="1">
        <v>10</v>
      </c>
      <c r="G29" s="1">
        <v>15</v>
      </c>
      <c r="H29" s="1">
        <v>0</v>
      </c>
      <c r="I29" s="1">
        <v>0</v>
      </c>
      <c r="J29" s="1">
        <v>10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f t="shared" si="6"/>
        <v>14</v>
      </c>
      <c r="R29" s="1">
        <f t="shared" si="7"/>
        <v>10</v>
      </c>
      <c r="S29" s="1">
        <f t="shared" si="8"/>
        <v>15</v>
      </c>
      <c r="T29" s="1">
        <f t="shared" si="9"/>
        <v>0</v>
      </c>
      <c r="U29" s="1">
        <f t="shared" si="10"/>
        <v>0</v>
      </c>
      <c r="V29" s="1">
        <f t="shared" si="11"/>
        <v>10</v>
      </c>
      <c r="W29" s="1">
        <f t="shared" si="12"/>
        <v>49</v>
      </c>
      <c r="X29" s="1">
        <v>23304</v>
      </c>
    </row>
    <row r="31" spans="1:2" ht="12.75">
      <c r="A31" s="1" t="s">
        <v>28</v>
      </c>
      <c r="B31" s="3" t="s">
        <v>29</v>
      </c>
    </row>
    <row r="32" spans="2:24" ht="12.75">
      <c r="B32" t="s">
        <v>30</v>
      </c>
      <c r="C32" s="1" t="s">
        <v>48</v>
      </c>
      <c r="D32" s="1" t="s">
        <v>8</v>
      </c>
      <c r="E32" s="1">
        <v>168</v>
      </c>
      <c r="F32" s="1">
        <v>42</v>
      </c>
      <c r="G32" s="1">
        <v>25</v>
      </c>
      <c r="H32" s="1">
        <v>27</v>
      </c>
      <c r="I32" s="1">
        <v>12</v>
      </c>
      <c r="J32" s="1">
        <v>0</v>
      </c>
      <c r="K32" s="1">
        <v>2</v>
      </c>
      <c r="L32" s="1">
        <v>10</v>
      </c>
      <c r="M32" s="1">
        <v>28</v>
      </c>
      <c r="N32" s="1">
        <v>153</v>
      </c>
      <c r="O32" s="1">
        <v>74</v>
      </c>
      <c r="P32" s="1">
        <v>0</v>
      </c>
      <c r="Q32" s="1">
        <f aca="true" t="shared" si="13" ref="Q32:Q49">SUM(E32+K32)</f>
        <v>170</v>
      </c>
      <c r="R32" s="1">
        <f aca="true" t="shared" si="14" ref="R32:R49">SUM(F32+L32)</f>
        <v>52</v>
      </c>
      <c r="S32" s="1">
        <f aca="true" t="shared" si="15" ref="S32:S49">SUM(G32+M32)</f>
        <v>53</v>
      </c>
      <c r="T32" s="1">
        <f aca="true" t="shared" si="16" ref="T32:T49">SUM(H32+N32)</f>
        <v>180</v>
      </c>
      <c r="U32" s="1">
        <f aca="true" t="shared" si="17" ref="U32:U49">SUM(I32+O32)</f>
        <v>86</v>
      </c>
      <c r="V32" s="1">
        <f aca="true" t="shared" si="18" ref="V32:V49">SUM(J32+P32)</f>
        <v>0</v>
      </c>
      <c r="W32" s="1">
        <f aca="true" t="shared" si="19" ref="W32:W49">SUM(Q32:V32)</f>
        <v>541</v>
      </c>
      <c r="X32" s="1">
        <v>6165</v>
      </c>
    </row>
    <row r="33" spans="4:23" ht="12.75">
      <c r="D33" s="1" t="s">
        <v>14</v>
      </c>
      <c r="E33" s="1">
        <v>122</v>
      </c>
      <c r="F33" s="1">
        <v>0</v>
      </c>
      <c r="G33" s="1">
        <v>0</v>
      </c>
      <c r="H33" s="1">
        <v>0</v>
      </c>
      <c r="I33" s="1">
        <v>14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f t="shared" si="13"/>
        <v>122</v>
      </c>
      <c r="R33" s="1">
        <f t="shared" si="14"/>
        <v>0</v>
      </c>
      <c r="S33" s="1">
        <f t="shared" si="15"/>
        <v>0</v>
      </c>
      <c r="T33" s="1">
        <f t="shared" si="16"/>
        <v>0</v>
      </c>
      <c r="U33" s="1">
        <f t="shared" si="17"/>
        <v>14</v>
      </c>
      <c r="V33" s="1">
        <f t="shared" si="18"/>
        <v>0</v>
      </c>
      <c r="W33" s="1">
        <f t="shared" si="19"/>
        <v>136</v>
      </c>
    </row>
    <row r="34" spans="2:24" ht="12.75">
      <c r="B34" t="s">
        <v>31</v>
      </c>
      <c r="C34" s="1" t="s">
        <v>48</v>
      </c>
      <c r="D34" s="1" t="s">
        <v>8</v>
      </c>
      <c r="E34" s="1">
        <v>86</v>
      </c>
      <c r="F34" s="1">
        <v>0</v>
      </c>
      <c r="G34" s="1">
        <v>26</v>
      </c>
      <c r="H34" s="1">
        <v>123</v>
      </c>
      <c r="I34" s="1">
        <v>97</v>
      </c>
      <c r="J34" s="1">
        <v>34</v>
      </c>
      <c r="K34" s="1">
        <v>0</v>
      </c>
      <c r="L34" s="1">
        <v>0</v>
      </c>
      <c r="M34" s="1">
        <v>0</v>
      </c>
      <c r="N34" s="1">
        <v>24</v>
      </c>
      <c r="O34" s="1">
        <v>0</v>
      </c>
      <c r="P34" s="1">
        <v>0</v>
      </c>
      <c r="Q34" s="1">
        <f t="shared" si="13"/>
        <v>86</v>
      </c>
      <c r="R34" s="1">
        <f t="shared" si="14"/>
        <v>0</v>
      </c>
      <c r="S34" s="1">
        <f t="shared" si="15"/>
        <v>26</v>
      </c>
      <c r="T34" s="1">
        <f t="shared" si="16"/>
        <v>147</v>
      </c>
      <c r="U34" s="1">
        <f t="shared" si="17"/>
        <v>97</v>
      </c>
      <c r="V34" s="1">
        <f t="shared" si="18"/>
        <v>34</v>
      </c>
      <c r="W34" s="1">
        <f t="shared" si="19"/>
        <v>390</v>
      </c>
      <c r="X34" s="1">
        <v>894</v>
      </c>
    </row>
    <row r="35" spans="4:24" ht="12.75">
      <c r="D35" s="1" t="s">
        <v>14</v>
      </c>
      <c r="E35" s="1">
        <v>0</v>
      </c>
      <c r="F35" s="1">
        <v>49</v>
      </c>
      <c r="G35" s="1">
        <v>0</v>
      </c>
      <c r="H35" s="1">
        <v>0</v>
      </c>
      <c r="I35" s="1">
        <v>0</v>
      </c>
      <c r="J35" s="1">
        <v>3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f t="shared" si="13"/>
        <v>0</v>
      </c>
      <c r="R35" s="1">
        <f t="shared" si="14"/>
        <v>49</v>
      </c>
      <c r="S35" s="1">
        <f t="shared" si="15"/>
        <v>0</v>
      </c>
      <c r="T35" s="1">
        <f t="shared" si="16"/>
        <v>0</v>
      </c>
      <c r="U35" s="1">
        <f t="shared" si="17"/>
        <v>0</v>
      </c>
      <c r="V35" s="1">
        <f t="shared" si="18"/>
        <v>3</v>
      </c>
      <c r="W35" s="1">
        <f t="shared" si="19"/>
        <v>52</v>
      </c>
      <c r="X35" s="1">
        <v>78</v>
      </c>
    </row>
    <row r="36" spans="1:2" ht="12.75">
      <c r="A36" s="1" t="s">
        <v>32</v>
      </c>
      <c r="B36" s="3" t="s">
        <v>33</v>
      </c>
    </row>
    <row r="37" spans="2:24" ht="12.75">
      <c r="B37" t="s">
        <v>34</v>
      </c>
      <c r="C37" s="1" t="s">
        <v>48</v>
      </c>
      <c r="D37" s="1" t="s">
        <v>8</v>
      </c>
      <c r="E37" s="1">
        <v>54</v>
      </c>
      <c r="F37" s="1">
        <v>0</v>
      </c>
      <c r="G37" s="1">
        <v>11</v>
      </c>
      <c r="H37" s="1">
        <v>41</v>
      </c>
      <c r="I37" s="1">
        <v>9</v>
      </c>
      <c r="J37" s="1">
        <v>4</v>
      </c>
      <c r="K37" s="1">
        <v>0</v>
      </c>
      <c r="L37" s="1">
        <v>2</v>
      </c>
      <c r="M37" s="1">
        <v>20</v>
      </c>
      <c r="N37" s="1">
        <v>33</v>
      </c>
      <c r="O37" s="1">
        <v>37</v>
      </c>
      <c r="P37" s="1">
        <v>0</v>
      </c>
      <c r="Q37" s="1">
        <f t="shared" si="13"/>
        <v>54</v>
      </c>
      <c r="R37" s="1">
        <f t="shared" si="14"/>
        <v>2</v>
      </c>
      <c r="S37" s="1">
        <f t="shared" si="15"/>
        <v>31</v>
      </c>
      <c r="T37" s="1">
        <f t="shared" si="16"/>
        <v>74</v>
      </c>
      <c r="U37" s="1">
        <f t="shared" si="17"/>
        <v>46</v>
      </c>
      <c r="V37" s="1">
        <f t="shared" si="18"/>
        <v>4</v>
      </c>
      <c r="W37" s="1">
        <f t="shared" si="19"/>
        <v>211</v>
      </c>
      <c r="X37" s="1">
        <v>1477</v>
      </c>
    </row>
    <row r="38" spans="4:23" ht="12.75">
      <c r="D38" s="1" t="s">
        <v>14</v>
      </c>
      <c r="E38" s="1">
        <v>0</v>
      </c>
      <c r="F38" s="1">
        <v>26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f t="shared" si="13"/>
        <v>0</v>
      </c>
      <c r="R38" s="1">
        <f t="shared" si="14"/>
        <v>26</v>
      </c>
      <c r="S38" s="1">
        <f t="shared" si="15"/>
        <v>0</v>
      </c>
      <c r="T38" s="1">
        <f t="shared" si="16"/>
        <v>0</v>
      </c>
      <c r="U38" s="1">
        <f t="shared" si="17"/>
        <v>0</v>
      </c>
      <c r="V38" s="1">
        <f t="shared" si="18"/>
        <v>0</v>
      </c>
      <c r="W38" s="1">
        <f t="shared" si="19"/>
        <v>26</v>
      </c>
    </row>
    <row r="39" spans="2:24" ht="12.75">
      <c r="B39" t="s">
        <v>35</v>
      </c>
      <c r="C39" s="1" t="s">
        <v>49</v>
      </c>
      <c r="D39" s="1" t="s">
        <v>8</v>
      </c>
      <c r="E39" s="1">
        <v>76</v>
      </c>
      <c r="F39" s="1">
        <v>3</v>
      </c>
      <c r="G39" s="1">
        <v>0</v>
      </c>
      <c r="H39" s="1">
        <v>0</v>
      </c>
      <c r="I39" s="1">
        <v>0</v>
      </c>
      <c r="J39" s="1">
        <v>0</v>
      </c>
      <c r="K39" s="1">
        <v>43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f t="shared" si="13"/>
        <v>119</v>
      </c>
      <c r="R39" s="1">
        <f t="shared" si="14"/>
        <v>3</v>
      </c>
      <c r="S39" s="1">
        <f t="shared" si="15"/>
        <v>0</v>
      </c>
      <c r="T39" s="1">
        <f t="shared" si="16"/>
        <v>0</v>
      </c>
      <c r="U39" s="1">
        <f t="shared" si="17"/>
        <v>0</v>
      </c>
      <c r="V39" s="1">
        <f t="shared" si="18"/>
        <v>0</v>
      </c>
      <c r="W39" s="1">
        <f t="shared" si="19"/>
        <v>122</v>
      </c>
      <c r="X39" s="1">
        <v>840</v>
      </c>
    </row>
    <row r="40" spans="2:24" ht="12.75">
      <c r="B40" t="s">
        <v>36</v>
      </c>
      <c r="C40" s="1" t="s">
        <v>48</v>
      </c>
      <c r="D40" s="1" t="s">
        <v>8</v>
      </c>
      <c r="E40" s="1">
        <v>69</v>
      </c>
      <c r="F40" s="1">
        <v>149</v>
      </c>
      <c r="G40" s="1">
        <v>2</v>
      </c>
      <c r="H40" s="1">
        <v>0</v>
      </c>
      <c r="I40" s="1">
        <v>0</v>
      </c>
      <c r="J40" s="1">
        <v>0</v>
      </c>
      <c r="K40" s="1">
        <v>56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13"/>
        <v>125</v>
      </c>
      <c r="R40" s="1">
        <f t="shared" si="14"/>
        <v>149</v>
      </c>
      <c r="S40" s="1">
        <f t="shared" si="15"/>
        <v>2</v>
      </c>
      <c r="T40" s="1">
        <f t="shared" si="16"/>
        <v>0</v>
      </c>
      <c r="U40" s="1">
        <f t="shared" si="17"/>
        <v>0</v>
      </c>
      <c r="V40" s="1">
        <f t="shared" si="18"/>
        <v>0</v>
      </c>
      <c r="W40" s="1">
        <f t="shared" si="19"/>
        <v>276</v>
      </c>
      <c r="X40" s="1">
        <v>4890</v>
      </c>
    </row>
    <row r="41" spans="2:24" ht="12.75">
      <c r="B41" t="s">
        <v>37</v>
      </c>
      <c r="C41" s="1" t="s">
        <v>48</v>
      </c>
      <c r="D41" s="1" t="s">
        <v>8</v>
      </c>
      <c r="E41" s="1">
        <v>158</v>
      </c>
      <c r="F41" s="1">
        <v>32</v>
      </c>
      <c r="G41" s="1">
        <v>0</v>
      </c>
      <c r="H41" s="1">
        <v>48</v>
      </c>
      <c r="I41" s="1">
        <v>25</v>
      </c>
      <c r="J41" s="1">
        <v>0</v>
      </c>
      <c r="K41" s="1">
        <v>0</v>
      </c>
      <c r="L41" s="1">
        <v>0</v>
      </c>
      <c r="M41" s="1">
        <v>0</v>
      </c>
      <c r="N41" s="1">
        <v>60</v>
      </c>
      <c r="O41" s="1">
        <v>0</v>
      </c>
      <c r="P41" s="1">
        <v>0</v>
      </c>
      <c r="Q41" s="1">
        <f t="shared" si="13"/>
        <v>158</v>
      </c>
      <c r="R41" s="1">
        <f t="shared" si="14"/>
        <v>32</v>
      </c>
      <c r="S41" s="1">
        <f t="shared" si="15"/>
        <v>0</v>
      </c>
      <c r="T41" s="1">
        <f t="shared" si="16"/>
        <v>108</v>
      </c>
      <c r="U41" s="1">
        <f t="shared" si="17"/>
        <v>25</v>
      </c>
      <c r="V41" s="1">
        <f t="shared" si="18"/>
        <v>0</v>
      </c>
      <c r="W41" s="1">
        <f t="shared" si="19"/>
        <v>323</v>
      </c>
      <c r="X41" s="1">
        <v>2675</v>
      </c>
    </row>
    <row r="42" spans="4:24" ht="12.75">
      <c r="D42" s="1" t="s">
        <v>14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f t="shared" si="13"/>
        <v>0</v>
      </c>
      <c r="R42" s="1">
        <f t="shared" si="14"/>
        <v>1</v>
      </c>
      <c r="S42" s="1">
        <f t="shared" si="15"/>
        <v>0</v>
      </c>
      <c r="T42" s="1">
        <f t="shared" si="16"/>
        <v>0</v>
      </c>
      <c r="U42" s="1">
        <f t="shared" si="17"/>
        <v>0</v>
      </c>
      <c r="V42" s="1">
        <f t="shared" si="18"/>
        <v>4</v>
      </c>
      <c r="W42" s="1">
        <f t="shared" si="19"/>
        <v>5</v>
      </c>
      <c r="X42" s="1">
        <v>30</v>
      </c>
    </row>
    <row r="43" spans="1:2" ht="12.75">
      <c r="A43" s="1" t="s">
        <v>38</v>
      </c>
      <c r="B43" s="3" t="s">
        <v>39</v>
      </c>
    </row>
    <row r="45" spans="1:24" ht="12.75">
      <c r="A45" s="1" t="s">
        <v>40</v>
      </c>
      <c r="B45" s="3" t="s">
        <v>42</v>
      </c>
      <c r="D45" s="1" t="s">
        <v>8</v>
      </c>
      <c r="E45" s="1">
        <v>126</v>
      </c>
      <c r="F45" s="1">
        <v>83</v>
      </c>
      <c r="G45" s="1">
        <v>12</v>
      </c>
      <c r="H45" s="1">
        <v>41</v>
      </c>
      <c r="I45" s="1">
        <v>24</v>
      </c>
      <c r="J45" s="1">
        <v>0</v>
      </c>
      <c r="K45" s="1">
        <v>43</v>
      </c>
      <c r="L45" s="1">
        <v>12</v>
      </c>
      <c r="M45" s="1">
        <v>16</v>
      </c>
      <c r="N45" s="1">
        <v>64</v>
      </c>
      <c r="O45" s="1">
        <v>30</v>
      </c>
      <c r="P45" s="1">
        <v>0</v>
      </c>
      <c r="Q45" s="1">
        <f t="shared" si="13"/>
        <v>169</v>
      </c>
      <c r="R45" s="1">
        <f t="shared" si="14"/>
        <v>95</v>
      </c>
      <c r="S45" s="1">
        <f t="shared" si="15"/>
        <v>28</v>
      </c>
      <c r="T45" s="1">
        <f t="shared" si="16"/>
        <v>105</v>
      </c>
      <c r="U45" s="1">
        <f t="shared" si="17"/>
        <v>54</v>
      </c>
      <c r="V45" s="1">
        <f t="shared" si="18"/>
        <v>0</v>
      </c>
      <c r="W45" s="1">
        <f t="shared" si="19"/>
        <v>451</v>
      </c>
      <c r="X45" s="1">
        <v>2841</v>
      </c>
    </row>
    <row r="46" spans="2:24" ht="12.75">
      <c r="B46" t="s">
        <v>43</v>
      </c>
      <c r="C46" s="1" t="s">
        <v>48</v>
      </c>
      <c r="D46" s="1" t="s">
        <v>14</v>
      </c>
      <c r="E46" s="1">
        <v>0</v>
      </c>
      <c r="F46" s="1">
        <v>33</v>
      </c>
      <c r="G46" s="1">
        <v>0</v>
      </c>
      <c r="H46" s="1">
        <v>0</v>
      </c>
      <c r="I46" s="1">
        <v>0</v>
      </c>
      <c r="J46" s="1">
        <v>0</v>
      </c>
      <c r="Q46" s="1">
        <f t="shared" si="13"/>
        <v>0</v>
      </c>
      <c r="R46" s="1">
        <f t="shared" si="14"/>
        <v>33</v>
      </c>
      <c r="S46" s="1">
        <f t="shared" si="15"/>
        <v>0</v>
      </c>
      <c r="T46" s="1">
        <f t="shared" si="16"/>
        <v>0</v>
      </c>
      <c r="U46" s="1">
        <f t="shared" si="17"/>
        <v>0</v>
      </c>
      <c r="V46" s="1">
        <f t="shared" si="18"/>
        <v>0</v>
      </c>
      <c r="W46" s="1">
        <f t="shared" si="19"/>
        <v>33</v>
      </c>
      <c r="X46" s="1">
        <v>206</v>
      </c>
    </row>
    <row r="48" spans="1:2" ht="12.75">
      <c r="A48" s="1" t="s">
        <v>40</v>
      </c>
      <c r="B48" s="3" t="s">
        <v>41</v>
      </c>
    </row>
    <row r="49" spans="2:24" ht="12.75">
      <c r="B49" t="s">
        <v>44</v>
      </c>
      <c r="C49" s="1" t="s">
        <v>50</v>
      </c>
      <c r="D49" s="1" t="s">
        <v>8</v>
      </c>
      <c r="E49" s="1">
        <v>5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f t="shared" si="13"/>
        <v>5</v>
      </c>
      <c r="R49" s="1">
        <f t="shared" si="14"/>
        <v>0</v>
      </c>
      <c r="S49" s="1">
        <f t="shared" si="15"/>
        <v>0</v>
      </c>
      <c r="T49" s="1">
        <f t="shared" si="16"/>
        <v>0</v>
      </c>
      <c r="U49" s="1">
        <f t="shared" si="17"/>
        <v>0</v>
      </c>
      <c r="V49" s="1">
        <f t="shared" si="18"/>
        <v>0</v>
      </c>
      <c r="W49" s="1">
        <f t="shared" si="19"/>
        <v>5</v>
      </c>
      <c r="X49" s="1">
        <v>45</v>
      </c>
    </row>
    <row r="52" spans="2:24" ht="12.75">
      <c r="B52" s="3" t="s">
        <v>45</v>
      </c>
      <c r="E52" s="4">
        <f>SUM(E7:E49)</f>
        <v>1560</v>
      </c>
      <c r="F52" s="1">
        <f aca="true" t="shared" si="20" ref="F52:X52">SUM(F7:F49)</f>
        <v>793</v>
      </c>
      <c r="G52" s="1">
        <f t="shared" si="20"/>
        <v>149</v>
      </c>
      <c r="H52" s="1">
        <f t="shared" si="20"/>
        <v>355</v>
      </c>
      <c r="I52" s="1">
        <f t="shared" si="20"/>
        <v>227</v>
      </c>
      <c r="J52" s="1">
        <f t="shared" si="20"/>
        <v>226</v>
      </c>
      <c r="K52" s="1">
        <f t="shared" si="20"/>
        <v>166</v>
      </c>
      <c r="L52" s="1">
        <f t="shared" si="20"/>
        <v>38</v>
      </c>
      <c r="M52" s="4">
        <f t="shared" si="20"/>
        <v>103</v>
      </c>
      <c r="N52" s="4">
        <f t="shared" si="20"/>
        <v>542</v>
      </c>
      <c r="O52" s="4">
        <f t="shared" si="20"/>
        <v>654</v>
      </c>
      <c r="P52" s="1">
        <f t="shared" si="20"/>
        <v>2</v>
      </c>
      <c r="Q52" s="4">
        <f t="shared" si="20"/>
        <v>2117</v>
      </c>
      <c r="R52" s="1">
        <f t="shared" si="20"/>
        <v>831</v>
      </c>
      <c r="S52" s="4">
        <f t="shared" si="20"/>
        <v>252</v>
      </c>
      <c r="T52" s="4">
        <f t="shared" si="20"/>
        <v>897</v>
      </c>
      <c r="U52" s="4">
        <f t="shared" si="20"/>
        <v>881</v>
      </c>
      <c r="V52" s="4">
        <f t="shared" si="20"/>
        <v>228</v>
      </c>
      <c r="W52" s="4">
        <f t="shared" si="20"/>
        <v>5206</v>
      </c>
      <c r="X52" s="1">
        <f t="shared" si="20"/>
        <v>57407</v>
      </c>
    </row>
    <row r="54" spans="10:16" ht="12.75">
      <c r="J54" s="1">
        <f>SUM(E52:J52)</f>
        <v>3310</v>
      </c>
      <c r="P54" s="1">
        <f>SUM(K52:P52)</f>
        <v>1505</v>
      </c>
    </row>
    <row r="56" ht="12.75">
      <c r="P56" s="1">
        <f>SUM(J54+P54)</f>
        <v>4815</v>
      </c>
    </row>
  </sheetData>
  <mergeCells count="3">
    <mergeCell ref="E4:J4"/>
    <mergeCell ref="K4:P4"/>
    <mergeCell ref="Q4:V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workbookViewId="0" topLeftCell="A1">
      <selection activeCell="J5" sqref="J5"/>
    </sheetView>
  </sheetViews>
  <sheetFormatPr defaultColWidth="9.140625" defaultRowHeight="12.75"/>
  <cols>
    <col min="2" max="2" width="22.28125" style="0" customWidth="1"/>
    <col min="5" max="10" width="9.140625" style="7" customWidth="1"/>
    <col min="11" max="11" width="15.28125" style="7" bestFit="1" customWidth="1"/>
    <col min="12" max="12" width="10.140625" style="7" bestFit="1" customWidth="1"/>
    <col min="13" max="15" width="11.140625" style="7" bestFit="1" customWidth="1"/>
    <col min="16" max="16" width="10.140625" style="7" bestFit="1" customWidth="1"/>
    <col min="17" max="17" width="21.7109375" style="7" customWidth="1"/>
    <col min="18" max="18" width="34.8515625" style="7" customWidth="1"/>
  </cols>
  <sheetData>
    <row r="1" spans="1:17" ht="12.75">
      <c r="A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1"/>
      <c r="C2" s="1"/>
      <c r="D2" s="1"/>
      <c r="E2" s="5"/>
      <c r="F2" s="5"/>
      <c r="G2" s="5"/>
      <c r="H2" s="5"/>
      <c r="I2" s="5"/>
      <c r="J2" s="5"/>
      <c r="K2" s="5" t="s">
        <v>101</v>
      </c>
      <c r="L2" s="5"/>
      <c r="M2" s="5"/>
      <c r="N2" s="5"/>
      <c r="O2" s="5"/>
      <c r="P2" s="5"/>
      <c r="Q2" s="5"/>
    </row>
    <row r="3" spans="1:17" ht="12.75">
      <c r="A3" s="1"/>
      <c r="C3" s="1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2.75">
      <c r="A4" s="1" t="s">
        <v>0</v>
      </c>
      <c r="B4" s="1" t="s">
        <v>1</v>
      </c>
      <c r="C4" s="1" t="s">
        <v>2</v>
      </c>
      <c r="D4" s="1" t="s">
        <v>3</v>
      </c>
      <c r="E4" s="10" t="s">
        <v>60</v>
      </c>
      <c r="F4" s="10"/>
      <c r="G4" s="10"/>
      <c r="H4" s="10"/>
      <c r="I4" s="10"/>
      <c r="J4" s="10"/>
      <c r="K4" s="10" t="s">
        <v>61</v>
      </c>
      <c r="L4" s="10"/>
      <c r="M4" s="10"/>
      <c r="N4" s="10"/>
      <c r="O4" s="10"/>
      <c r="P4" s="10"/>
      <c r="Q4" s="5" t="s">
        <v>62</v>
      </c>
      <c r="R4" s="5" t="s">
        <v>7</v>
      </c>
    </row>
    <row r="5" spans="1:18" ht="12.75">
      <c r="A5" s="1"/>
      <c r="B5" s="1"/>
      <c r="C5" s="1"/>
      <c r="D5" s="1"/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1</v>
      </c>
      <c r="L5" s="5">
        <v>2</v>
      </c>
      <c r="M5" s="5">
        <v>3</v>
      </c>
      <c r="N5" s="5">
        <v>4</v>
      </c>
      <c r="O5" s="5">
        <v>5</v>
      </c>
      <c r="P5" s="5">
        <v>6</v>
      </c>
      <c r="Q5" s="5"/>
      <c r="R5" s="5"/>
    </row>
    <row r="6" spans="1:17" ht="12.75">
      <c r="A6" s="1" t="s">
        <v>8</v>
      </c>
      <c r="B6" s="3" t="s">
        <v>16</v>
      </c>
      <c r="C6" s="1"/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ht="12.75">
      <c r="A7" s="1"/>
      <c r="B7" s="2" t="s">
        <v>9</v>
      </c>
      <c r="C7" s="1" t="s">
        <v>47</v>
      </c>
      <c r="D7" s="1" t="s">
        <v>8</v>
      </c>
      <c r="E7" s="5">
        <v>954</v>
      </c>
      <c r="F7" s="5">
        <v>86</v>
      </c>
      <c r="G7" s="5">
        <v>90</v>
      </c>
      <c r="H7" s="5">
        <v>576</v>
      </c>
      <c r="I7" s="5">
        <v>527</v>
      </c>
      <c r="J7" s="5">
        <v>986</v>
      </c>
      <c r="K7" s="5">
        <v>4293000</v>
      </c>
      <c r="L7" s="5">
        <v>307800</v>
      </c>
      <c r="M7" s="5">
        <v>270000</v>
      </c>
      <c r="N7" s="5">
        <v>1296000</v>
      </c>
      <c r="O7" s="5">
        <v>1105650</v>
      </c>
      <c r="P7" s="5">
        <v>2069550</v>
      </c>
      <c r="Q7" s="6">
        <f>SUM(K7:P7)</f>
        <v>9342000</v>
      </c>
      <c r="R7" s="7" t="s">
        <v>51</v>
      </c>
    </row>
    <row r="8" spans="1:18" ht="12.75">
      <c r="A8" s="1"/>
      <c r="C8" s="1"/>
      <c r="D8" s="1" t="s">
        <v>14</v>
      </c>
      <c r="E8" s="5">
        <v>25</v>
      </c>
      <c r="F8" s="5">
        <v>270</v>
      </c>
      <c r="G8" s="5">
        <v>11</v>
      </c>
      <c r="H8" s="5">
        <v>0</v>
      </c>
      <c r="I8" s="5">
        <v>0</v>
      </c>
      <c r="J8" s="5">
        <v>23</v>
      </c>
      <c r="K8" s="5">
        <v>89100</v>
      </c>
      <c r="L8" s="5">
        <v>607500</v>
      </c>
      <c r="M8" s="5">
        <v>25313</v>
      </c>
      <c r="N8" s="5">
        <v>0</v>
      </c>
      <c r="O8" s="5">
        <v>0</v>
      </c>
      <c r="P8" s="5">
        <v>40500</v>
      </c>
      <c r="Q8" s="6">
        <f aca="true" t="shared" si="0" ref="Q8:Q50">SUM(K8:P8)</f>
        <v>762413</v>
      </c>
      <c r="R8" s="7" t="s">
        <v>52</v>
      </c>
    </row>
    <row r="9" spans="1:18" ht="12.75">
      <c r="A9" s="1"/>
      <c r="B9" t="s">
        <v>10</v>
      </c>
      <c r="C9" s="1" t="s">
        <v>48</v>
      </c>
      <c r="D9" s="1" t="s">
        <v>8</v>
      </c>
      <c r="E9" s="5">
        <v>134</v>
      </c>
      <c r="F9" s="5">
        <v>45</v>
      </c>
      <c r="G9" s="5">
        <v>3</v>
      </c>
      <c r="H9" s="5">
        <v>6</v>
      </c>
      <c r="I9" s="5">
        <v>262</v>
      </c>
      <c r="J9" s="5">
        <v>0</v>
      </c>
      <c r="K9" s="5">
        <v>482553</v>
      </c>
      <c r="L9" s="5">
        <v>134043</v>
      </c>
      <c r="M9" s="5">
        <v>7181</v>
      </c>
      <c r="N9" s="5">
        <v>11489</v>
      </c>
      <c r="O9" s="5">
        <v>471064</v>
      </c>
      <c r="P9" s="5">
        <v>0</v>
      </c>
      <c r="Q9" s="6">
        <f t="shared" si="0"/>
        <v>1106330</v>
      </c>
      <c r="R9" s="7" t="s">
        <v>58</v>
      </c>
    </row>
    <row r="10" spans="1:18" ht="12.75">
      <c r="A10" s="1"/>
      <c r="B10" t="s">
        <v>11</v>
      </c>
      <c r="C10" s="1" t="s">
        <v>48</v>
      </c>
      <c r="D10" s="1" t="s">
        <v>8</v>
      </c>
      <c r="E10" s="5">
        <v>154</v>
      </c>
      <c r="F10" s="5">
        <v>38</v>
      </c>
      <c r="G10" s="5">
        <v>19</v>
      </c>
      <c r="H10" s="5">
        <v>7</v>
      </c>
      <c r="I10" s="5">
        <v>0</v>
      </c>
      <c r="J10" s="5">
        <v>199</v>
      </c>
      <c r="K10" s="5">
        <v>553942</v>
      </c>
      <c r="L10" s="5">
        <v>113629</v>
      </c>
      <c r="M10" s="5">
        <v>42611</v>
      </c>
      <c r="N10" s="5">
        <v>12783</v>
      </c>
      <c r="O10" s="5">
        <v>0</v>
      </c>
      <c r="P10" s="5">
        <v>357932</v>
      </c>
      <c r="Q10" s="6">
        <f t="shared" si="0"/>
        <v>1080897</v>
      </c>
      <c r="R10" s="7" t="s">
        <v>59</v>
      </c>
    </row>
    <row r="11" spans="1:18" ht="12.75">
      <c r="A11" s="1"/>
      <c r="C11" s="1"/>
      <c r="D11" s="1" t="s">
        <v>14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7" t="s">
        <v>53</v>
      </c>
    </row>
    <row r="12" spans="1:18" ht="12.75">
      <c r="A12" s="1"/>
      <c r="B12" t="s">
        <v>12</v>
      </c>
      <c r="C12" s="1" t="s">
        <v>49</v>
      </c>
      <c r="D12" s="1" t="s">
        <v>8</v>
      </c>
      <c r="E12" s="5">
        <v>104</v>
      </c>
      <c r="F12" s="5">
        <v>23</v>
      </c>
      <c r="G12" s="5">
        <v>9</v>
      </c>
      <c r="H12" s="5">
        <v>27</v>
      </c>
      <c r="I12" s="5">
        <v>63</v>
      </c>
      <c r="J12" s="5">
        <v>598</v>
      </c>
      <c r="K12" s="5">
        <v>312490</v>
      </c>
      <c r="L12" s="5">
        <v>56611</v>
      </c>
      <c r="M12" s="5">
        <v>16304</v>
      </c>
      <c r="N12" s="5">
        <v>40760</v>
      </c>
      <c r="O12" s="5">
        <v>95106</v>
      </c>
      <c r="P12" s="5">
        <v>896712</v>
      </c>
      <c r="Q12" s="6">
        <f t="shared" si="0"/>
        <v>1417983</v>
      </c>
      <c r="R12" s="7" t="s">
        <v>54</v>
      </c>
    </row>
    <row r="13" spans="1:18" ht="12.75">
      <c r="A13" s="1"/>
      <c r="B13" t="s">
        <v>13</v>
      </c>
      <c r="C13" s="1" t="s">
        <v>50</v>
      </c>
      <c r="D13" s="1" t="s">
        <v>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101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90900</v>
      </c>
      <c r="Q13" s="6">
        <f t="shared" si="0"/>
        <v>90900</v>
      </c>
      <c r="R13" s="7" t="s">
        <v>55</v>
      </c>
    </row>
    <row r="14" spans="1:18" ht="12.75">
      <c r="A14" s="1"/>
      <c r="C14" s="1"/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7" t="s">
        <v>56</v>
      </c>
    </row>
    <row r="15" spans="1:18" ht="12.75">
      <c r="A15" s="1" t="s">
        <v>14</v>
      </c>
      <c r="B15" s="3" t="s">
        <v>15</v>
      </c>
      <c r="C15" s="1"/>
      <c r="D15" s="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7" t="s">
        <v>63</v>
      </c>
    </row>
    <row r="16" spans="1:18" ht="12.75">
      <c r="A16" s="1"/>
      <c r="B16" t="s">
        <v>17</v>
      </c>
      <c r="C16" s="1" t="s">
        <v>48</v>
      </c>
      <c r="D16" s="1" t="s">
        <v>8</v>
      </c>
      <c r="E16" s="5">
        <v>256</v>
      </c>
      <c r="F16" s="5">
        <v>42</v>
      </c>
      <c r="G16" s="5">
        <v>11</v>
      </c>
      <c r="H16" s="5">
        <v>109</v>
      </c>
      <c r="I16" s="5">
        <v>102</v>
      </c>
      <c r="J16" s="5">
        <v>537</v>
      </c>
      <c r="K16" s="5">
        <v>922856</v>
      </c>
      <c r="L16" s="5">
        <v>126419</v>
      </c>
      <c r="M16" s="5">
        <v>23703</v>
      </c>
      <c r="N16" s="5">
        <v>195949</v>
      </c>
      <c r="O16" s="5">
        <v>183307</v>
      </c>
      <c r="P16" s="5">
        <v>967102</v>
      </c>
      <c r="Q16" s="6">
        <f t="shared" si="0"/>
        <v>2419336</v>
      </c>
      <c r="R16" s="7" t="s">
        <v>64</v>
      </c>
    </row>
    <row r="17" spans="1:18" ht="12.75">
      <c r="A17" s="1"/>
      <c r="C17" s="1"/>
      <c r="D17" s="1" t="s">
        <v>14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" t="s">
        <v>65</v>
      </c>
    </row>
    <row r="18" spans="1:18" ht="12.75">
      <c r="A18" s="1"/>
      <c r="B18" t="s">
        <v>18</v>
      </c>
      <c r="C18" s="1" t="s">
        <v>49</v>
      </c>
      <c r="D18" s="1" t="s">
        <v>8</v>
      </c>
      <c r="E18" s="5">
        <v>114</v>
      </c>
      <c r="F18" s="5">
        <v>70</v>
      </c>
      <c r="G18" s="5">
        <v>99</v>
      </c>
      <c r="H18" s="5">
        <v>58</v>
      </c>
      <c r="I18" s="5">
        <v>39</v>
      </c>
      <c r="J18" s="5">
        <v>97</v>
      </c>
      <c r="K18" s="5">
        <v>340690</v>
      </c>
      <c r="L18" s="5">
        <v>175178</v>
      </c>
      <c r="M18" s="5">
        <v>178319</v>
      </c>
      <c r="N18" s="5">
        <v>86985</v>
      </c>
      <c r="O18" s="5">
        <v>57990</v>
      </c>
      <c r="P18" s="5">
        <v>144975</v>
      </c>
      <c r="Q18" s="6">
        <f t="shared" si="0"/>
        <v>984137</v>
      </c>
      <c r="R18" s="7" t="s">
        <v>66</v>
      </c>
    </row>
    <row r="19" spans="1:18" ht="12.75">
      <c r="A19" s="1"/>
      <c r="B19" t="s">
        <v>19</v>
      </c>
      <c r="C19" s="1" t="s">
        <v>50</v>
      </c>
      <c r="D19" s="1" t="s">
        <v>8</v>
      </c>
      <c r="E19" s="5">
        <v>14</v>
      </c>
      <c r="F19" s="5">
        <v>0</v>
      </c>
      <c r="G19" s="5">
        <v>0</v>
      </c>
      <c r="H19" s="5">
        <v>0</v>
      </c>
      <c r="I19" s="5">
        <v>14</v>
      </c>
      <c r="J19" s="5">
        <v>96</v>
      </c>
      <c r="K19" s="5">
        <v>24800</v>
      </c>
      <c r="L19" s="5">
        <v>0</v>
      </c>
      <c r="M19" s="5">
        <v>0</v>
      </c>
      <c r="N19" s="5">
        <v>0</v>
      </c>
      <c r="O19" s="5">
        <v>12400</v>
      </c>
      <c r="P19" s="5">
        <v>86800</v>
      </c>
      <c r="Q19" s="6">
        <f t="shared" si="0"/>
        <v>124000</v>
      </c>
      <c r="R19" s="7" t="s">
        <v>69</v>
      </c>
    </row>
    <row r="20" spans="1:18" ht="12.75">
      <c r="A20" s="1"/>
      <c r="C20" s="1"/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7" t="s">
        <v>70</v>
      </c>
    </row>
    <row r="21" spans="1:18" ht="12.75">
      <c r="A21" s="1" t="s">
        <v>20</v>
      </c>
      <c r="B21" s="3" t="s">
        <v>21</v>
      </c>
      <c r="C21" s="1"/>
      <c r="D21" s="1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7" t="s">
        <v>68</v>
      </c>
    </row>
    <row r="22" spans="1:18" ht="12.75">
      <c r="A22" s="1"/>
      <c r="B22" t="s">
        <v>22</v>
      </c>
      <c r="C22" s="1" t="s">
        <v>48</v>
      </c>
      <c r="D22" s="1" t="s">
        <v>8</v>
      </c>
      <c r="E22" s="5">
        <v>820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2951100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6">
        <f t="shared" si="0"/>
        <v>2951100</v>
      </c>
      <c r="R22" s="7" t="s">
        <v>77</v>
      </c>
    </row>
    <row r="23" spans="1:18" ht="12.75">
      <c r="A23" s="1"/>
      <c r="C23" s="1"/>
      <c r="D23" s="1" t="s">
        <v>14</v>
      </c>
      <c r="E23" s="5">
        <v>599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2154600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">
        <f t="shared" si="0"/>
        <v>2154600</v>
      </c>
      <c r="R23" s="7" t="s">
        <v>72</v>
      </c>
    </row>
    <row r="24" spans="1:18" ht="12.75">
      <c r="A24" s="1"/>
      <c r="B24" t="s">
        <v>23</v>
      </c>
      <c r="C24" s="1" t="s">
        <v>49</v>
      </c>
      <c r="D24" s="1" t="s">
        <v>8</v>
      </c>
      <c r="E24" s="5">
        <v>34</v>
      </c>
      <c r="F24" s="5">
        <v>34</v>
      </c>
      <c r="G24" s="5">
        <v>13</v>
      </c>
      <c r="H24" s="5">
        <v>101</v>
      </c>
      <c r="I24" s="5">
        <v>46</v>
      </c>
      <c r="J24" s="5">
        <v>67</v>
      </c>
      <c r="K24" s="5">
        <v>100800</v>
      </c>
      <c r="L24" s="5">
        <v>84000</v>
      </c>
      <c r="M24" s="5">
        <v>22680</v>
      </c>
      <c r="N24" s="5">
        <v>151200</v>
      </c>
      <c r="O24" s="5">
        <v>69300</v>
      </c>
      <c r="P24" s="5">
        <v>100800</v>
      </c>
      <c r="Q24" s="6">
        <f t="shared" si="0"/>
        <v>528780</v>
      </c>
      <c r="R24" s="7" t="s">
        <v>73</v>
      </c>
    </row>
    <row r="25" spans="1:18" ht="12.75">
      <c r="A25" s="1"/>
      <c r="B25" t="s">
        <v>24</v>
      </c>
      <c r="C25" s="1" t="s">
        <v>49</v>
      </c>
      <c r="D25" s="1" t="s">
        <v>8</v>
      </c>
      <c r="E25" s="5">
        <v>288</v>
      </c>
      <c r="F25" s="5">
        <v>35</v>
      </c>
      <c r="G25" s="5">
        <v>49</v>
      </c>
      <c r="H25" s="5">
        <v>122</v>
      </c>
      <c r="I25" s="5">
        <v>646</v>
      </c>
      <c r="J25" s="5">
        <v>0</v>
      </c>
      <c r="K25" s="5">
        <v>865237</v>
      </c>
      <c r="L25" s="5">
        <v>86871</v>
      </c>
      <c r="M25" s="5">
        <v>87566</v>
      </c>
      <c r="N25" s="5">
        <v>182429</v>
      </c>
      <c r="O25" s="5">
        <v>969482</v>
      </c>
      <c r="P25" s="5">
        <v>0</v>
      </c>
      <c r="Q25" s="6">
        <f t="shared" si="0"/>
        <v>2191585</v>
      </c>
      <c r="R25" s="7" t="s">
        <v>74</v>
      </c>
    </row>
    <row r="26" spans="1:18" ht="12.75">
      <c r="A26" s="1"/>
      <c r="B26" t="s">
        <v>25</v>
      </c>
      <c r="C26" s="1" t="s">
        <v>49</v>
      </c>
      <c r="D26" s="1" t="s">
        <v>8</v>
      </c>
      <c r="E26" s="5">
        <v>384</v>
      </c>
      <c r="F26" s="5">
        <v>71</v>
      </c>
      <c r="G26" s="5">
        <v>0</v>
      </c>
      <c r="H26" s="5">
        <v>85</v>
      </c>
      <c r="I26" s="5">
        <v>285</v>
      </c>
      <c r="J26" s="5">
        <v>63</v>
      </c>
      <c r="K26" s="5">
        <v>1152692</v>
      </c>
      <c r="L26" s="5">
        <v>177885</v>
      </c>
      <c r="M26" s="5">
        <v>0</v>
      </c>
      <c r="N26" s="5">
        <v>128077</v>
      </c>
      <c r="O26" s="5">
        <v>426923</v>
      </c>
      <c r="P26" s="5">
        <v>93923</v>
      </c>
      <c r="Q26" s="6">
        <f t="shared" si="0"/>
        <v>1979500</v>
      </c>
      <c r="R26" s="7" t="s">
        <v>75</v>
      </c>
    </row>
    <row r="27" spans="1:18" ht="12.75">
      <c r="A27" s="1"/>
      <c r="B27" t="s">
        <v>26</v>
      </c>
      <c r="C27" s="1" t="s">
        <v>47</v>
      </c>
      <c r="D27" s="1" t="s">
        <v>8</v>
      </c>
      <c r="E27" s="5">
        <v>6</v>
      </c>
      <c r="F27" s="5">
        <v>336</v>
      </c>
      <c r="G27" s="5">
        <v>0</v>
      </c>
      <c r="H27" s="5">
        <v>0</v>
      </c>
      <c r="I27" s="5">
        <v>0</v>
      </c>
      <c r="J27" s="5">
        <v>480</v>
      </c>
      <c r="K27" s="5">
        <v>27000</v>
      </c>
      <c r="L27" s="5">
        <v>1209600</v>
      </c>
      <c r="M27" s="5">
        <v>0</v>
      </c>
      <c r="N27" s="5">
        <v>0</v>
      </c>
      <c r="O27" s="5">
        <v>0</v>
      </c>
      <c r="P27" s="5">
        <v>1008000</v>
      </c>
      <c r="Q27" s="6">
        <f t="shared" si="0"/>
        <v>2244600</v>
      </c>
      <c r="R27" s="7" t="s">
        <v>76</v>
      </c>
    </row>
    <row r="28" spans="1:18" ht="12.75">
      <c r="A28" s="1"/>
      <c r="C28" s="1"/>
      <c r="D28" s="1" t="s">
        <v>14</v>
      </c>
      <c r="E28" s="5">
        <v>0</v>
      </c>
      <c r="F28" s="5">
        <v>1056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2376000</v>
      </c>
      <c r="M28" s="5">
        <v>0</v>
      </c>
      <c r="N28" s="5">
        <v>0</v>
      </c>
      <c r="O28" s="5">
        <v>0</v>
      </c>
      <c r="P28" s="5">
        <v>0</v>
      </c>
      <c r="Q28" s="6">
        <f t="shared" si="0"/>
        <v>2376000</v>
      </c>
      <c r="R28" s="7" t="s">
        <v>71</v>
      </c>
    </row>
    <row r="29" spans="1:18" ht="12.75">
      <c r="A29" s="1"/>
      <c r="B29" t="s">
        <v>27</v>
      </c>
      <c r="C29" s="1" t="s">
        <v>47</v>
      </c>
      <c r="D29" s="1" t="s">
        <v>8</v>
      </c>
      <c r="E29" s="5">
        <v>2435</v>
      </c>
      <c r="F29" s="5">
        <v>1739</v>
      </c>
      <c r="G29" s="5">
        <v>2609</v>
      </c>
      <c r="H29" s="5">
        <v>0</v>
      </c>
      <c r="I29" s="5">
        <v>0</v>
      </c>
      <c r="J29" s="5">
        <v>16521</v>
      </c>
      <c r="K29" s="5">
        <v>10956358</v>
      </c>
      <c r="L29" s="5">
        <v>6260776</v>
      </c>
      <c r="M29" s="5">
        <v>7825970</v>
      </c>
      <c r="N29" s="5">
        <v>0</v>
      </c>
      <c r="O29" s="5">
        <v>0</v>
      </c>
      <c r="P29" s="5">
        <v>34695134</v>
      </c>
      <c r="Q29" s="6">
        <f t="shared" si="0"/>
        <v>59738238</v>
      </c>
      <c r="R29" s="7" t="s">
        <v>64</v>
      </c>
    </row>
    <row r="30" spans="1:18" ht="12.75">
      <c r="A30" s="1"/>
      <c r="C30" s="1"/>
      <c r="D30" s="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7" t="s">
        <v>72</v>
      </c>
    </row>
    <row r="31" spans="1:18" ht="12.75">
      <c r="A31" s="1" t="s">
        <v>28</v>
      </c>
      <c r="B31" s="3" t="s">
        <v>29</v>
      </c>
      <c r="C31" s="1"/>
      <c r="D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7" t="s">
        <v>78</v>
      </c>
    </row>
    <row r="32" spans="1:18" ht="12.75">
      <c r="A32" s="1"/>
      <c r="B32" t="s">
        <v>30</v>
      </c>
      <c r="C32" s="1" t="s">
        <v>48</v>
      </c>
      <c r="D32" s="1" t="s">
        <v>8</v>
      </c>
      <c r="E32" s="5">
        <v>1937</v>
      </c>
      <c r="F32" s="5">
        <v>593</v>
      </c>
      <c r="G32" s="5">
        <v>604</v>
      </c>
      <c r="H32" s="5">
        <v>2051</v>
      </c>
      <c r="I32" s="5">
        <v>980</v>
      </c>
      <c r="J32" s="5">
        <v>0</v>
      </c>
      <c r="K32" s="5">
        <v>6974085</v>
      </c>
      <c r="L32" s="5">
        <v>1777708</v>
      </c>
      <c r="M32" s="5">
        <v>1358921</v>
      </c>
      <c r="N32" s="5">
        <v>3692163</v>
      </c>
      <c r="O32" s="5">
        <v>1764033</v>
      </c>
      <c r="P32" s="5">
        <v>0</v>
      </c>
      <c r="Q32" s="6">
        <f t="shared" si="0"/>
        <v>15566910</v>
      </c>
      <c r="R32" s="7" t="s">
        <v>79</v>
      </c>
    </row>
    <row r="33" spans="1:18" ht="12.75">
      <c r="A33" s="1"/>
      <c r="C33" s="1"/>
      <c r="D33" s="1" t="s">
        <v>14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6">
        <f t="shared" si="0"/>
        <v>0</v>
      </c>
      <c r="R33" s="7" t="s">
        <v>75</v>
      </c>
    </row>
    <row r="34" spans="1:18" ht="12.75">
      <c r="A34" s="1"/>
      <c r="B34" t="s">
        <v>31</v>
      </c>
      <c r="C34" s="1" t="s">
        <v>48</v>
      </c>
      <c r="D34" s="1" t="s">
        <v>8</v>
      </c>
      <c r="E34" s="5">
        <v>197</v>
      </c>
      <c r="F34" s="5">
        <v>0</v>
      </c>
      <c r="G34" s="5">
        <v>60</v>
      </c>
      <c r="H34" s="5">
        <v>337</v>
      </c>
      <c r="I34" s="5">
        <v>222</v>
      </c>
      <c r="J34" s="5">
        <v>78</v>
      </c>
      <c r="K34" s="5">
        <v>709698</v>
      </c>
      <c r="L34" s="5">
        <v>0</v>
      </c>
      <c r="M34" s="5">
        <v>134100</v>
      </c>
      <c r="N34" s="5">
        <v>606545</v>
      </c>
      <c r="O34" s="5">
        <v>400237</v>
      </c>
      <c r="P34" s="5">
        <v>140289</v>
      </c>
      <c r="Q34" s="6">
        <f t="shared" si="0"/>
        <v>1990869</v>
      </c>
      <c r="R34" s="7" t="s">
        <v>80</v>
      </c>
    </row>
    <row r="35" spans="1:18" ht="12.75">
      <c r="A35" s="1"/>
      <c r="C35" s="1"/>
      <c r="D35" s="1" t="s">
        <v>14</v>
      </c>
      <c r="E35" s="5">
        <v>0</v>
      </c>
      <c r="F35" s="5">
        <v>74</v>
      </c>
      <c r="G35" s="5">
        <v>0</v>
      </c>
      <c r="H35" s="5">
        <v>0</v>
      </c>
      <c r="I35" s="5">
        <v>0</v>
      </c>
      <c r="J35" s="5">
        <v>5</v>
      </c>
      <c r="K35" s="5">
        <v>0</v>
      </c>
      <c r="L35" s="5">
        <v>264600</v>
      </c>
      <c r="M35" s="5">
        <v>0</v>
      </c>
      <c r="N35" s="5">
        <v>0</v>
      </c>
      <c r="O35" s="5">
        <v>0</v>
      </c>
      <c r="P35" s="5">
        <v>16200</v>
      </c>
      <c r="Q35" s="6">
        <f t="shared" si="0"/>
        <v>280800</v>
      </c>
      <c r="R35" s="7" t="s">
        <v>77</v>
      </c>
    </row>
    <row r="36" spans="1:18" ht="12.75">
      <c r="A36" s="1" t="s">
        <v>32</v>
      </c>
      <c r="B36" s="3" t="s">
        <v>33</v>
      </c>
      <c r="C36" s="1"/>
      <c r="D36" s="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7" t="s">
        <v>81</v>
      </c>
    </row>
    <row r="37" spans="1:18" ht="12.75">
      <c r="A37" s="1"/>
      <c r="B37" t="s">
        <v>34</v>
      </c>
      <c r="C37" s="1" t="s">
        <v>48</v>
      </c>
      <c r="D37" s="1" t="s">
        <v>8</v>
      </c>
      <c r="E37" s="5">
        <v>378</v>
      </c>
      <c r="F37" s="5">
        <v>14</v>
      </c>
      <c r="G37" s="5">
        <v>217</v>
      </c>
      <c r="H37" s="5">
        <v>518</v>
      </c>
      <c r="I37" s="5">
        <v>322</v>
      </c>
      <c r="J37" s="5">
        <v>28</v>
      </c>
      <c r="K37" s="5">
        <v>1360800</v>
      </c>
      <c r="L37" s="5">
        <v>42000</v>
      </c>
      <c r="M37" s="5">
        <v>488250</v>
      </c>
      <c r="N37" s="5">
        <v>932400</v>
      </c>
      <c r="O37" s="5">
        <v>579600</v>
      </c>
      <c r="P37" s="5">
        <v>50400</v>
      </c>
      <c r="Q37" s="6">
        <f t="shared" si="0"/>
        <v>3453450</v>
      </c>
      <c r="R37" s="7" t="s">
        <v>82</v>
      </c>
    </row>
    <row r="38" spans="1:18" ht="12.75">
      <c r="A38" s="1"/>
      <c r="C38" s="1"/>
      <c r="D38" s="1" t="s">
        <v>14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6">
        <f t="shared" si="0"/>
        <v>0</v>
      </c>
      <c r="R38" s="7" t="s">
        <v>64</v>
      </c>
    </row>
    <row r="39" spans="1:18" ht="12.75">
      <c r="A39" s="1"/>
      <c r="B39" t="s">
        <v>35</v>
      </c>
      <c r="C39" s="1" t="s">
        <v>49</v>
      </c>
      <c r="D39" s="1" t="s">
        <v>8</v>
      </c>
      <c r="E39" s="5">
        <v>610</v>
      </c>
      <c r="F39" s="5">
        <v>15</v>
      </c>
      <c r="G39" s="5">
        <v>0</v>
      </c>
      <c r="H39" s="5">
        <v>0</v>
      </c>
      <c r="I39" s="5">
        <v>0</v>
      </c>
      <c r="J39" s="5">
        <v>215</v>
      </c>
      <c r="K39" s="5">
        <v>1828537</v>
      </c>
      <c r="L39" s="5">
        <v>38415</v>
      </c>
      <c r="M39" s="5">
        <v>0</v>
      </c>
      <c r="N39" s="5">
        <v>0</v>
      </c>
      <c r="O39" s="5">
        <v>0</v>
      </c>
      <c r="P39" s="5">
        <v>322683</v>
      </c>
      <c r="Q39" s="6">
        <f t="shared" si="0"/>
        <v>2189635</v>
      </c>
      <c r="R39" s="7" t="s">
        <v>67</v>
      </c>
    </row>
    <row r="40" spans="1:18" ht="12.75">
      <c r="A40" s="1"/>
      <c r="B40" t="s">
        <v>36</v>
      </c>
      <c r="C40" s="1" t="s">
        <v>48</v>
      </c>
      <c r="D40" s="1" t="s">
        <v>8</v>
      </c>
      <c r="E40" s="5">
        <v>926</v>
      </c>
      <c r="F40" s="5">
        <v>1104</v>
      </c>
      <c r="G40" s="5">
        <v>15</v>
      </c>
      <c r="H40" s="5">
        <v>0</v>
      </c>
      <c r="I40" s="5">
        <v>0</v>
      </c>
      <c r="J40" s="5">
        <v>2845</v>
      </c>
      <c r="K40" s="5">
        <v>3334091</v>
      </c>
      <c r="L40" s="5">
        <v>3311864</v>
      </c>
      <c r="M40" s="5">
        <v>33341</v>
      </c>
      <c r="N40" s="5">
        <v>0</v>
      </c>
      <c r="O40" s="5">
        <v>0</v>
      </c>
      <c r="P40" s="5">
        <v>5121164</v>
      </c>
      <c r="Q40" s="6">
        <f>SUM(K40:P40)</f>
        <v>11800460</v>
      </c>
      <c r="R40" s="7" t="s">
        <v>83</v>
      </c>
    </row>
    <row r="41" spans="1:18" ht="12.75">
      <c r="A41" s="1"/>
      <c r="B41" t="s">
        <v>37</v>
      </c>
      <c r="C41" s="1" t="s">
        <v>48</v>
      </c>
      <c r="D41" s="1" t="s">
        <v>8</v>
      </c>
      <c r="E41" s="5">
        <v>613</v>
      </c>
      <c r="F41" s="5">
        <v>124</v>
      </c>
      <c r="G41" s="5">
        <v>0</v>
      </c>
      <c r="H41" s="5">
        <v>419</v>
      </c>
      <c r="I41" s="5">
        <v>97</v>
      </c>
      <c r="J41" s="5">
        <v>1423</v>
      </c>
      <c r="K41" s="5">
        <v>2205130</v>
      </c>
      <c r="L41" s="5">
        <v>372174</v>
      </c>
      <c r="M41" s="5">
        <v>0</v>
      </c>
      <c r="N41" s="5">
        <v>753652</v>
      </c>
      <c r="O41" s="5">
        <v>174457</v>
      </c>
      <c r="P41" s="5">
        <v>2561022</v>
      </c>
      <c r="Q41" s="6">
        <f t="shared" si="0"/>
        <v>6066435</v>
      </c>
      <c r="R41" s="7" t="s">
        <v>84</v>
      </c>
    </row>
    <row r="42" spans="1:18" ht="12.75">
      <c r="A42" s="1"/>
      <c r="C42" s="1"/>
      <c r="D42" s="1" t="s">
        <v>14</v>
      </c>
      <c r="E42" s="5">
        <v>0</v>
      </c>
      <c r="F42" s="5">
        <v>6</v>
      </c>
      <c r="G42" s="5">
        <v>0</v>
      </c>
      <c r="H42" s="5">
        <v>0</v>
      </c>
      <c r="I42" s="5">
        <v>0</v>
      </c>
      <c r="J42" s="5">
        <v>24</v>
      </c>
      <c r="K42" s="5">
        <v>0</v>
      </c>
      <c r="L42" s="5">
        <v>21600</v>
      </c>
      <c r="M42" s="5">
        <v>0</v>
      </c>
      <c r="N42" s="5">
        <v>0</v>
      </c>
      <c r="O42" s="5">
        <v>0</v>
      </c>
      <c r="P42" s="5">
        <v>86400</v>
      </c>
      <c r="Q42" s="6">
        <f t="shared" si="0"/>
        <v>108000</v>
      </c>
      <c r="R42" s="7" t="s">
        <v>85</v>
      </c>
    </row>
    <row r="43" spans="1:18" ht="12.75">
      <c r="A43" s="1" t="s">
        <v>38</v>
      </c>
      <c r="B43" s="3" t="s">
        <v>39</v>
      </c>
      <c r="C43" s="1"/>
      <c r="D43" s="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6"/>
      <c r="R43" s="7" t="s">
        <v>77</v>
      </c>
    </row>
    <row r="44" spans="1:18" ht="12.75">
      <c r="A44" s="1"/>
      <c r="C44" s="1"/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7" t="s">
        <v>86</v>
      </c>
    </row>
    <row r="45" spans="1:18" ht="12.75">
      <c r="A45" s="1" t="s">
        <v>40</v>
      </c>
      <c r="B45" s="3" t="s">
        <v>42</v>
      </c>
      <c r="C45" s="1"/>
      <c r="Q45" s="6"/>
      <c r="R45" s="7" t="s">
        <v>87</v>
      </c>
    </row>
    <row r="46" spans="1:18" ht="12.75">
      <c r="A46" s="1"/>
      <c r="B46" t="s">
        <v>43</v>
      </c>
      <c r="C46" s="1" t="s">
        <v>48</v>
      </c>
      <c r="D46" s="1" t="s">
        <v>8</v>
      </c>
      <c r="E46" s="5">
        <v>685</v>
      </c>
      <c r="F46" s="5">
        <v>385</v>
      </c>
      <c r="G46" s="5">
        <v>113</v>
      </c>
      <c r="H46" s="5">
        <v>426</v>
      </c>
      <c r="I46" s="5">
        <v>219</v>
      </c>
      <c r="J46" s="5">
        <v>1013</v>
      </c>
      <c r="K46" s="5">
        <v>2465495</v>
      </c>
      <c r="L46" s="5">
        <v>1154941</v>
      </c>
      <c r="M46" s="5">
        <v>255303</v>
      </c>
      <c r="N46" s="5">
        <v>765908</v>
      </c>
      <c r="O46" s="5">
        <v>393896</v>
      </c>
      <c r="P46" s="5">
        <v>1823591</v>
      </c>
      <c r="Q46" s="6">
        <f t="shared" si="0"/>
        <v>6859134</v>
      </c>
      <c r="R46" s="7" t="s">
        <v>64</v>
      </c>
    </row>
    <row r="47" spans="1:18" ht="12.75">
      <c r="A47" s="1"/>
      <c r="C47" s="1"/>
      <c r="D47" s="1" t="s">
        <v>14</v>
      </c>
      <c r="E47" s="5">
        <v>0</v>
      </c>
      <c r="F47" s="5">
        <v>206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742500</v>
      </c>
      <c r="M47" s="5">
        <v>0</v>
      </c>
      <c r="N47" s="5">
        <v>0</v>
      </c>
      <c r="O47" s="5">
        <v>0</v>
      </c>
      <c r="P47" s="5">
        <v>0</v>
      </c>
      <c r="Q47" s="6">
        <f t="shared" si="0"/>
        <v>742500</v>
      </c>
      <c r="R47" s="7" t="s">
        <v>86</v>
      </c>
    </row>
    <row r="48" spans="1:18" ht="12.75">
      <c r="A48" s="1"/>
      <c r="C48" s="1"/>
      <c r="D48" s="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7" t="s">
        <v>88</v>
      </c>
    </row>
    <row r="49" spans="1:18" ht="12.75">
      <c r="A49" s="1" t="s">
        <v>40</v>
      </c>
      <c r="B49" s="3" t="s">
        <v>41</v>
      </c>
      <c r="C49" s="1"/>
      <c r="D49" s="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>
        <f t="shared" si="0"/>
        <v>0</v>
      </c>
      <c r="R49" s="7" t="s">
        <v>89</v>
      </c>
    </row>
    <row r="50" spans="1:18" ht="12.75">
      <c r="A50" s="1"/>
      <c r="B50" t="s">
        <v>44</v>
      </c>
      <c r="C50" s="1" t="s">
        <v>50</v>
      </c>
      <c r="D50" s="1" t="s">
        <v>8</v>
      </c>
      <c r="E50" s="5">
        <v>45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81000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6">
        <f t="shared" si="0"/>
        <v>81000</v>
      </c>
      <c r="R50" s="7" t="s">
        <v>90</v>
      </c>
    </row>
    <row r="51" spans="1:18" ht="12.75">
      <c r="A51" s="1"/>
      <c r="C51" s="1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7" t="s">
        <v>77</v>
      </c>
    </row>
    <row r="52" spans="1:18" ht="12.75">
      <c r="A52" s="1"/>
      <c r="C52" s="1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7" t="s">
        <v>91</v>
      </c>
    </row>
    <row r="54" spans="1:18" ht="12.75">
      <c r="A54" s="1"/>
      <c r="B54" s="3" t="s">
        <v>45</v>
      </c>
      <c r="C54" s="1"/>
      <c r="D54" s="1"/>
      <c r="E54" s="6">
        <f aca="true" t="shared" si="1" ref="E54:Q54">SUM(E7:E50)</f>
        <v>11712</v>
      </c>
      <c r="F54" s="6">
        <f t="shared" si="1"/>
        <v>6366</v>
      </c>
      <c r="G54" s="6">
        <f t="shared" si="1"/>
        <v>3922</v>
      </c>
      <c r="H54" s="6">
        <f t="shared" si="1"/>
        <v>4842</v>
      </c>
      <c r="I54" s="6">
        <f t="shared" si="1"/>
        <v>3824</v>
      </c>
      <c r="J54" s="6">
        <f t="shared" si="1"/>
        <v>25399</v>
      </c>
      <c r="K54" s="6">
        <f t="shared" si="1"/>
        <v>44186054</v>
      </c>
      <c r="L54" s="6">
        <f t="shared" si="1"/>
        <v>19442114</v>
      </c>
      <c r="M54" s="6">
        <f t="shared" si="1"/>
        <v>10769562</v>
      </c>
      <c r="N54" s="6">
        <f t="shared" si="1"/>
        <v>8856340</v>
      </c>
      <c r="O54" s="6">
        <f t="shared" si="1"/>
        <v>6703445</v>
      </c>
      <c r="P54" s="6">
        <f t="shared" si="1"/>
        <v>50674077</v>
      </c>
      <c r="Q54" s="6">
        <f t="shared" si="1"/>
        <v>140631592</v>
      </c>
      <c r="R54" s="7" t="s">
        <v>92</v>
      </c>
    </row>
    <row r="55" spans="1:17" ht="12.75">
      <c r="A55" s="1"/>
      <c r="C55" s="1"/>
      <c r="D55" s="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C56" s="1"/>
      <c r="D56" s="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</sheetData>
  <mergeCells count="2">
    <mergeCell ref="E4:J4"/>
    <mergeCell ref="K4:P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workbookViewId="0" topLeftCell="A37">
      <selection activeCell="C6" sqref="C6"/>
    </sheetView>
  </sheetViews>
  <sheetFormatPr defaultColWidth="9.140625" defaultRowHeight="12.75"/>
  <cols>
    <col min="1" max="1" width="4.8515625" style="0" customWidth="1"/>
    <col min="2" max="2" width="23.421875" style="0" customWidth="1"/>
    <col min="3" max="4" width="10.7109375" style="0" customWidth="1"/>
    <col min="5" max="9" width="12.7109375" style="7" customWidth="1"/>
    <col min="10" max="10" width="10.140625" style="8" bestFit="1" customWidth="1"/>
  </cols>
  <sheetData>
    <row r="1" spans="1:8" ht="12.75">
      <c r="A1" s="1"/>
      <c r="C1" s="1"/>
      <c r="D1" s="1"/>
      <c r="E1" s="5"/>
      <c r="F1" s="5"/>
      <c r="G1" s="5"/>
      <c r="H1" s="5"/>
    </row>
    <row r="2" spans="1:8" ht="12.75">
      <c r="A2" s="1"/>
      <c r="C2" s="1"/>
      <c r="D2" s="1"/>
      <c r="E2" s="5" t="s">
        <v>102</v>
      </c>
      <c r="F2" s="5"/>
      <c r="G2" s="5"/>
      <c r="H2" s="5"/>
    </row>
    <row r="3" spans="1:8" ht="12.75">
      <c r="A3" s="1"/>
      <c r="C3" s="1"/>
      <c r="D3" s="1"/>
      <c r="E3" s="5"/>
      <c r="F3" s="5"/>
      <c r="G3" s="5"/>
      <c r="H3" s="5"/>
    </row>
    <row r="4" spans="1:8" ht="12.75">
      <c r="A4" s="1" t="s">
        <v>0</v>
      </c>
      <c r="B4" s="1" t="s">
        <v>1</v>
      </c>
      <c r="C4" s="1" t="s">
        <v>2</v>
      </c>
      <c r="D4" s="1" t="s">
        <v>3</v>
      </c>
      <c r="E4" s="10" t="s">
        <v>97</v>
      </c>
      <c r="F4" s="10"/>
      <c r="G4" s="10"/>
      <c r="H4" s="10"/>
    </row>
    <row r="5" spans="1:11" ht="12.75">
      <c r="A5" s="1"/>
      <c r="B5" s="1"/>
      <c r="C5" s="1"/>
      <c r="D5" s="1"/>
      <c r="E5" s="5" t="s">
        <v>93</v>
      </c>
      <c r="F5" s="5" t="s">
        <v>94</v>
      </c>
      <c r="G5" s="5" t="s">
        <v>95</v>
      </c>
      <c r="H5" s="5" t="s">
        <v>96</v>
      </c>
      <c r="I5" s="5" t="s">
        <v>98</v>
      </c>
      <c r="J5" s="8" t="s">
        <v>99</v>
      </c>
      <c r="K5" s="5"/>
    </row>
    <row r="6" spans="1:8" ht="12.75">
      <c r="A6" s="1" t="s">
        <v>8</v>
      </c>
      <c r="B6" s="3" t="s">
        <v>16</v>
      </c>
      <c r="C6" s="1"/>
      <c r="D6" s="1"/>
      <c r="E6" s="5"/>
      <c r="F6" s="5"/>
      <c r="G6" s="5"/>
      <c r="H6" s="5"/>
    </row>
    <row r="7" spans="1:10" ht="12.75">
      <c r="A7" s="1"/>
      <c r="B7" s="2" t="s">
        <v>9</v>
      </c>
      <c r="C7" s="1" t="s">
        <v>47</v>
      </c>
      <c r="D7" s="1" t="s">
        <v>8</v>
      </c>
      <c r="E7" s="5">
        <v>9342000</v>
      </c>
      <c r="F7" s="5">
        <v>6435000</v>
      </c>
      <c r="G7" s="5">
        <v>6435000</v>
      </c>
      <c r="H7" s="5">
        <v>17160000</v>
      </c>
      <c r="I7" s="7">
        <f>SUM(E7:H7)</f>
        <v>39372000</v>
      </c>
      <c r="J7" s="8">
        <f>SUM(I7:I8/I54)*100</f>
        <v>9.018617383925134</v>
      </c>
    </row>
    <row r="8" spans="1:9" ht="12.75">
      <c r="A8" s="1"/>
      <c r="C8" s="1"/>
      <c r="D8" s="1" t="s">
        <v>14</v>
      </c>
      <c r="E8" s="5">
        <v>762413</v>
      </c>
      <c r="F8" s="5">
        <v>1314000</v>
      </c>
      <c r="G8" s="5">
        <v>1314000</v>
      </c>
      <c r="H8" s="5">
        <v>3504000</v>
      </c>
      <c r="I8" s="7">
        <f aca="true" t="shared" si="0" ref="I8:I50">SUM(E8:H8)</f>
        <v>6894413</v>
      </c>
    </row>
    <row r="9" spans="1:10" ht="12.75">
      <c r="A9" s="1"/>
      <c r="B9" t="s">
        <v>10</v>
      </c>
      <c r="C9" s="1" t="s">
        <v>48</v>
      </c>
      <c r="D9" s="1" t="s">
        <v>8</v>
      </c>
      <c r="E9" s="5">
        <v>1106330</v>
      </c>
      <c r="F9" s="5">
        <v>1269000</v>
      </c>
      <c r="G9" s="5">
        <v>1269000</v>
      </c>
      <c r="H9" s="5">
        <v>3384000</v>
      </c>
      <c r="I9" s="7">
        <f t="shared" si="0"/>
        <v>7028330</v>
      </c>
      <c r="J9" s="8">
        <f>SUM(I9/I54)*100</f>
        <v>1.6099212414396664</v>
      </c>
    </row>
    <row r="10" spans="1:10" ht="12.75">
      <c r="A10" s="1"/>
      <c r="B10" t="s">
        <v>11</v>
      </c>
      <c r="C10" s="1" t="s">
        <v>48</v>
      </c>
      <c r="D10" s="1" t="s">
        <v>8</v>
      </c>
      <c r="E10" s="5">
        <v>1080897</v>
      </c>
      <c r="F10" s="5">
        <v>1584000</v>
      </c>
      <c r="G10" s="5">
        <v>1584000</v>
      </c>
      <c r="H10" s="5">
        <v>4224000</v>
      </c>
      <c r="I10" s="7">
        <f t="shared" si="0"/>
        <v>8472897</v>
      </c>
      <c r="J10" s="8">
        <f>SUM(I10/I54)*100</f>
        <v>1.9408162190492513</v>
      </c>
    </row>
    <row r="11" spans="1:9" ht="12.75">
      <c r="A11" s="1"/>
      <c r="C11" s="1"/>
      <c r="D11" s="1" t="s">
        <v>14</v>
      </c>
      <c r="E11" s="5">
        <v>0</v>
      </c>
      <c r="F11" s="5">
        <v>0</v>
      </c>
      <c r="G11" s="7">
        <v>0</v>
      </c>
      <c r="H11" s="5">
        <v>0</v>
      </c>
      <c r="I11" s="7">
        <f t="shared" si="0"/>
        <v>0</v>
      </c>
    </row>
    <row r="12" spans="1:10" ht="12.75">
      <c r="A12" s="1"/>
      <c r="B12" t="s">
        <v>12</v>
      </c>
      <c r="C12" s="1" t="s">
        <v>49</v>
      </c>
      <c r="D12" s="1" t="s">
        <v>8</v>
      </c>
      <c r="E12" s="5">
        <v>1417983</v>
      </c>
      <c r="F12" s="5">
        <v>1638000</v>
      </c>
      <c r="G12" s="5">
        <v>1638000</v>
      </c>
      <c r="H12" s="5">
        <v>4368000</v>
      </c>
      <c r="I12" s="7">
        <f t="shared" si="0"/>
        <v>9061983</v>
      </c>
      <c r="J12" s="8">
        <f>SUM(I12/I54)*100</f>
        <v>2.0757532616233374</v>
      </c>
    </row>
    <row r="13" spans="1:10" ht="12.75">
      <c r="A13" s="1"/>
      <c r="B13" t="s">
        <v>13</v>
      </c>
      <c r="C13" s="1" t="s">
        <v>50</v>
      </c>
      <c r="D13" s="1" t="s">
        <v>8</v>
      </c>
      <c r="E13" s="5">
        <v>90900</v>
      </c>
      <c r="F13" s="5">
        <v>909000</v>
      </c>
      <c r="G13" s="5">
        <v>909000</v>
      </c>
      <c r="H13" s="5">
        <v>2424000</v>
      </c>
      <c r="I13" s="7">
        <f t="shared" si="0"/>
        <v>4332900</v>
      </c>
      <c r="J13" s="8">
        <f>SUM(I13/I54)*100</f>
        <v>0.9925014544043792</v>
      </c>
    </row>
    <row r="14" spans="1:7" ht="12.75">
      <c r="A14" s="1"/>
      <c r="C14" s="1"/>
      <c r="D14" s="1"/>
      <c r="E14" s="5"/>
      <c r="F14" s="5"/>
      <c r="G14" s="5"/>
    </row>
    <row r="15" spans="1:7" ht="12.75">
      <c r="A15" s="1" t="s">
        <v>14</v>
      </c>
      <c r="B15" s="3" t="s">
        <v>15</v>
      </c>
      <c r="C15" s="1"/>
      <c r="D15" s="1"/>
      <c r="E15" s="5"/>
      <c r="F15" s="5"/>
      <c r="G15" s="5"/>
    </row>
    <row r="16" spans="1:10" ht="12.75">
      <c r="A16" s="1"/>
      <c r="B16" t="s">
        <v>17</v>
      </c>
      <c r="C16" s="1" t="s">
        <v>48</v>
      </c>
      <c r="D16" s="1" t="s">
        <v>8</v>
      </c>
      <c r="E16" s="5">
        <v>2419336</v>
      </c>
      <c r="F16" s="5">
        <v>2709000</v>
      </c>
      <c r="G16" s="5">
        <v>2709000</v>
      </c>
      <c r="H16" s="5">
        <v>7224000</v>
      </c>
      <c r="I16" s="7">
        <f t="shared" si="0"/>
        <v>15061336</v>
      </c>
      <c r="J16" s="8">
        <f>SUM(I16/I54)*100</f>
        <v>3.449975278744729</v>
      </c>
    </row>
    <row r="17" spans="1:9" ht="12.75">
      <c r="A17" s="1"/>
      <c r="C17" s="1"/>
      <c r="D17" s="1" t="s">
        <v>14</v>
      </c>
      <c r="E17" s="5">
        <v>0</v>
      </c>
      <c r="F17" s="5">
        <v>0</v>
      </c>
      <c r="G17" s="5">
        <v>0</v>
      </c>
      <c r="H17" s="5">
        <v>0</v>
      </c>
      <c r="I17" s="7">
        <v>0</v>
      </c>
    </row>
    <row r="18" spans="1:10" ht="12.75">
      <c r="A18" s="1"/>
      <c r="B18" t="s">
        <v>18</v>
      </c>
      <c r="C18" s="1" t="s">
        <v>49</v>
      </c>
      <c r="D18" s="1" t="s">
        <v>8</v>
      </c>
      <c r="E18" s="5">
        <v>984136</v>
      </c>
      <c r="F18" s="5">
        <v>1773000</v>
      </c>
      <c r="G18" s="5">
        <v>1773000</v>
      </c>
      <c r="H18" s="5">
        <v>4728000</v>
      </c>
      <c r="I18" s="7">
        <f t="shared" si="0"/>
        <v>9258136</v>
      </c>
      <c r="J18" s="8">
        <f>SUM(I18/I54)*100</f>
        <v>2.1206844019187017</v>
      </c>
    </row>
    <row r="19" spans="1:10" ht="12.75">
      <c r="A19" s="1"/>
      <c r="B19" t="s">
        <v>19</v>
      </c>
      <c r="C19" s="1" t="s">
        <v>50</v>
      </c>
      <c r="D19" s="1" t="s">
        <v>8</v>
      </c>
      <c r="E19" s="5">
        <v>124000</v>
      </c>
      <c r="F19" s="5">
        <v>324000</v>
      </c>
      <c r="G19" s="5">
        <v>324000</v>
      </c>
      <c r="H19" s="5">
        <v>864000</v>
      </c>
      <c r="I19" s="7">
        <f t="shared" si="0"/>
        <v>1636000</v>
      </c>
      <c r="J19" s="8">
        <f>SUM(I19/I54)*100</f>
        <v>0.3747449466651814</v>
      </c>
    </row>
    <row r="20" spans="1:7" ht="12.75">
      <c r="A20" s="1"/>
      <c r="C20" s="1"/>
      <c r="D20" s="1"/>
      <c r="E20" s="5"/>
      <c r="F20" s="5"/>
      <c r="G20" s="5"/>
    </row>
    <row r="21" spans="1:7" ht="12.75">
      <c r="A21" s="1" t="s">
        <v>20</v>
      </c>
      <c r="B21" s="3" t="s">
        <v>21</v>
      </c>
      <c r="C21" s="1"/>
      <c r="D21" s="1"/>
      <c r="E21" s="5"/>
      <c r="F21" s="5"/>
      <c r="G21" s="5"/>
    </row>
    <row r="22" spans="1:10" ht="12.75">
      <c r="A22" s="1"/>
      <c r="B22" t="s">
        <v>22</v>
      </c>
      <c r="C22" s="1" t="s">
        <v>48</v>
      </c>
      <c r="D22" s="1" t="s">
        <v>8</v>
      </c>
      <c r="E22" s="5">
        <v>2951100</v>
      </c>
      <c r="F22" s="5">
        <v>2322000</v>
      </c>
      <c r="G22" s="5">
        <v>2322000</v>
      </c>
      <c r="H22" s="5">
        <v>6192000</v>
      </c>
      <c r="I22" s="7">
        <f t="shared" si="0"/>
        <v>13787100</v>
      </c>
      <c r="J22" s="8">
        <f>SUM(I22:I23/I54)*100</f>
        <v>3.1580966101268473</v>
      </c>
    </row>
    <row r="23" spans="1:9" ht="12.75">
      <c r="A23" s="1"/>
      <c r="C23" s="1"/>
      <c r="D23" s="1" t="s">
        <v>14</v>
      </c>
      <c r="E23" s="5">
        <v>2154600</v>
      </c>
      <c r="F23" s="5">
        <v>1197000</v>
      </c>
      <c r="G23" s="5">
        <v>1197000</v>
      </c>
      <c r="H23" s="5">
        <v>3192000</v>
      </c>
      <c r="I23" s="7">
        <f t="shared" si="0"/>
        <v>7740600</v>
      </c>
    </row>
    <row r="24" spans="1:10" ht="12.75">
      <c r="A24" s="1"/>
      <c r="B24" t="s">
        <v>23</v>
      </c>
      <c r="C24" s="1" t="s">
        <v>49</v>
      </c>
      <c r="D24" s="1" t="s">
        <v>8</v>
      </c>
      <c r="E24" s="5">
        <v>528780</v>
      </c>
      <c r="F24" s="5">
        <v>630000</v>
      </c>
      <c r="G24" s="5">
        <v>630000</v>
      </c>
      <c r="H24" s="5">
        <v>1680000</v>
      </c>
      <c r="I24" s="7">
        <f t="shared" si="0"/>
        <v>3468780</v>
      </c>
      <c r="J24" s="8">
        <f>SUM(I24/I54)*100</f>
        <v>0.7945646553137212</v>
      </c>
    </row>
    <row r="25" spans="1:10" ht="12.75">
      <c r="A25" s="1"/>
      <c r="B25" t="s">
        <v>24</v>
      </c>
      <c r="C25" s="1" t="s">
        <v>49</v>
      </c>
      <c r="D25" s="1" t="s">
        <v>8</v>
      </c>
      <c r="E25" s="5">
        <v>2191586</v>
      </c>
      <c r="F25" s="5">
        <v>2952000</v>
      </c>
      <c r="G25" s="5">
        <v>2952000</v>
      </c>
      <c r="H25" s="5">
        <v>7872000</v>
      </c>
      <c r="I25" s="7">
        <f t="shared" si="0"/>
        <v>15967586</v>
      </c>
      <c r="J25" s="8">
        <f>SUM(I25/I54)*100</f>
        <v>3.657562447397125</v>
      </c>
    </row>
    <row r="26" spans="1:10" ht="12.75">
      <c r="A26" s="1"/>
      <c r="B26" t="s">
        <v>25</v>
      </c>
      <c r="C26" s="1" t="s">
        <v>49</v>
      </c>
      <c r="D26" s="1" t="s">
        <v>8</v>
      </c>
      <c r="E26" s="5">
        <v>1979500</v>
      </c>
      <c r="F26" s="5">
        <v>2808000</v>
      </c>
      <c r="G26" s="5">
        <v>2808000</v>
      </c>
      <c r="H26" s="5">
        <v>7488000</v>
      </c>
      <c r="I26" s="7">
        <f t="shared" si="0"/>
        <v>15083500</v>
      </c>
      <c r="J26" s="8">
        <f>SUM(I26/I54)*100</f>
        <v>3.455052202337569</v>
      </c>
    </row>
    <row r="27" spans="1:10" ht="12.75">
      <c r="A27" s="1"/>
      <c r="B27" t="s">
        <v>26</v>
      </c>
      <c r="C27" s="1" t="s">
        <v>47</v>
      </c>
      <c r="D27" s="1" t="s">
        <v>8</v>
      </c>
      <c r="E27" s="5">
        <v>2244600</v>
      </c>
      <c r="F27" s="5">
        <v>1233000</v>
      </c>
      <c r="G27" s="5">
        <v>1233000</v>
      </c>
      <c r="H27" s="5">
        <v>3288000</v>
      </c>
      <c r="I27" s="7">
        <f t="shared" si="0"/>
        <v>7998600</v>
      </c>
      <c r="J27" s="8">
        <f>SUM(I27:I28/I54)*100</f>
        <v>1.8321729403399263</v>
      </c>
    </row>
    <row r="28" spans="1:9" ht="12.75">
      <c r="A28" s="1"/>
      <c r="C28" s="1"/>
      <c r="D28" s="1" t="s">
        <v>14</v>
      </c>
      <c r="E28" s="5">
        <v>2376000</v>
      </c>
      <c r="F28" s="5">
        <v>585000</v>
      </c>
      <c r="G28" s="5">
        <v>585000</v>
      </c>
      <c r="H28" s="5">
        <v>1560000</v>
      </c>
      <c r="I28" s="7">
        <f t="shared" si="0"/>
        <v>5106000</v>
      </c>
    </row>
    <row r="29" spans="1:10" ht="12.75">
      <c r="A29" s="1"/>
      <c r="B29" t="s">
        <v>27</v>
      </c>
      <c r="C29" s="1" t="s">
        <v>47</v>
      </c>
      <c r="D29" s="1" t="s">
        <v>8</v>
      </c>
      <c r="E29" s="5">
        <v>59738239</v>
      </c>
      <c r="F29" s="5">
        <v>1206000</v>
      </c>
      <c r="G29" s="5">
        <v>1206000</v>
      </c>
      <c r="H29" s="5">
        <v>3216000</v>
      </c>
      <c r="I29" s="7">
        <f t="shared" si="0"/>
        <v>65366239</v>
      </c>
      <c r="J29" s="8">
        <f>SUM(I29/I54)*100</f>
        <v>14.972902046307151</v>
      </c>
    </row>
    <row r="30" spans="1:7" ht="12.75">
      <c r="A30" s="1"/>
      <c r="C30" s="1"/>
      <c r="D30" s="1"/>
      <c r="E30" s="5"/>
      <c r="F30" s="5"/>
      <c r="G30" s="5"/>
    </row>
    <row r="31" spans="1:7" ht="12.75">
      <c r="A31" s="1" t="s">
        <v>28</v>
      </c>
      <c r="B31" s="3" t="s">
        <v>29</v>
      </c>
      <c r="C31" s="1"/>
      <c r="D31" s="1"/>
      <c r="E31" s="5"/>
      <c r="F31" s="5"/>
      <c r="G31" s="5"/>
    </row>
    <row r="32" spans="1:10" ht="12.75">
      <c r="A32" s="1"/>
      <c r="B32" t="s">
        <v>30</v>
      </c>
      <c r="C32" s="1" t="s">
        <v>48</v>
      </c>
      <c r="D32" s="1" t="s">
        <v>8</v>
      </c>
      <c r="E32" s="5">
        <v>15566910</v>
      </c>
      <c r="F32" s="5">
        <v>4869000</v>
      </c>
      <c r="G32" s="5">
        <v>4869000</v>
      </c>
      <c r="H32" s="5">
        <v>12984000</v>
      </c>
      <c r="I32" s="7">
        <f t="shared" si="0"/>
        <v>38288910</v>
      </c>
      <c r="J32" s="8">
        <f>SUM(I32:I33/I54)*100</f>
        <v>8.77052294365399</v>
      </c>
    </row>
    <row r="33" spans="1:9" ht="12.75">
      <c r="A33" s="1"/>
      <c r="C33" s="1"/>
      <c r="D33" s="1" t="s">
        <v>14</v>
      </c>
      <c r="E33" s="5">
        <v>0</v>
      </c>
      <c r="F33" s="5">
        <v>1224000</v>
      </c>
      <c r="G33" s="5">
        <v>1224000</v>
      </c>
      <c r="H33" s="5">
        <v>3264000</v>
      </c>
      <c r="I33" s="7">
        <f t="shared" si="0"/>
        <v>5712000</v>
      </c>
    </row>
    <row r="34" spans="1:10" ht="12.75">
      <c r="A34" s="1"/>
      <c r="B34" t="s">
        <v>31</v>
      </c>
      <c r="C34" s="1" t="s">
        <v>48</v>
      </c>
      <c r="D34" s="1" t="s">
        <v>8</v>
      </c>
      <c r="E34" s="5">
        <v>1990869</v>
      </c>
      <c r="F34" s="5">
        <v>3510000</v>
      </c>
      <c r="G34" s="5">
        <v>3510000</v>
      </c>
      <c r="H34" s="5">
        <v>9360000</v>
      </c>
      <c r="I34" s="7">
        <f t="shared" si="0"/>
        <v>18370869</v>
      </c>
      <c r="J34" s="8">
        <f>SUM(I34/I54)*100</f>
        <v>4.208062544986573</v>
      </c>
    </row>
    <row r="35" spans="1:10" ht="12.75">
      <c r="A35" s="1"/>
      <c r="C35" s="1"/>
      <c r="D35" s="1" t="s">
        <v>14</v>
      </c>
      <c r="E35" s="5">
        <v>280800</v>
      </c>
      <c r="F35" s="5">
        <v>468000</v>
      </c>
      <c r="G35" s="5">
        <v>468000</v>
      </c>
      <c r="H35" s="5">
        <v>1248000</v>
      </c>
      <c r="I35" s="7">
        <f t="shared" si="0"/>
        <v>2464800</v>
      </c>
      <c r="J35" s="8">
        <f>SUM(I35/I54)*100</f>
        <v>0.5645912863938503</v>
      </c>
    </row>
    <row r="36" spans="1:7" ht="12.75">
      <c r="A36" s="1" t="s">
        <v>32</v>
      </c>
      <c r="B36" s="3" t="s">
        <v>33</v>
      </c>
      <c r="C36" s="1"/>
      <c r="D36" s="1"/>
      <c r="E36" s="5"/>
      <c r="F36" s="5"/>
      <c r="G36" s="5"/>
    </row>
    <row r="37" spans="1:10" ht="12.75">
      <c r="A37" s="1"/>
      <c r="B37" t="s">
        <v>34</v>
      </c>
      <c r="C37" s="1" t="s">
        <v>48</v>
      </c>
      <c r="D37" s="1" t="s">
        <v>8</v>
      </c>
      <c r="E37" s="5">
        <v>3453450</v>
      </c>
      <c r="F37" s="5">
        <v>1899000</v>
      </c>
      <c r="G37" s="5">
        <v>1899000</v>
      </c>
      <c r="H37" s="5">
        <v>5064000</v>
      </c>
      <c r="I37" s="7">
        <f t="shared" si="0"/>
        <v>12315450</v>
      </c>
      <c r="J37" s="8">
        <f>SUM(I37:I38/I54)*100</f>
        <v>2.8209979544056893</v>
      </c>
    </row>
    <row r="38" spans="1:9" ht="12.75">
      <c r="A38" s="1"/>
      <c r="C38" s="1"/>
      <c r="D38" s="1" t="s">
        <v>14</v>
      </c>
      <c r="E38" s="5">
        <v>0</v>
      </c>
      <c r="F38" s="5">
        <v>234000</v>
      </c>
      <c r="G38" s="5">
        <v>234000</v>
      </c>
      <c r="H38" s="5">
        <v>624000</v>
      </c>
      <c r="I38" s="7">
        <f t="shared" si="0"/>
        <v>1092000</v>
      </c>
    </row>
    <row r="39" spans="1:10" ht="12.75">
      <c r="A39" s="1"/>
      <c r="B39" t="s">
        <v>35</v>
      </c>
      <c r="C39" s="1" t="s">
        <v>49</v>
      </c>
      <c r="D39" s="1" t="s">
        <v>8</v>
      </c>
      <c r="E39" s="5">
        <v>2189634</v>
      </c>
      <c r="F39" s="5">
        <v>1476000</v>
      </c>
      <c r="G39" s="5">
        <v>1476000</v>
      </c>
      <c r="H39" s="5">
        <v>3936000</v>
      </c>
      <c r="I39" s="7">
        <f t="shared" si="0"/>
        <v>9077634</v>
      </c>
      <c r="J39" s="8">
        <f>SUM(I39/I54)*100</f>
        <v>2.079338306342321</v>
      </c>
    </row>
    <row r="40" spans="1:10" ht="12.75">
      <c r="A40" s="1"/>
      <c r="B40" t="s">
        <v>36</v>
      </c>
      <c r="C40" s="1" t="s">
        <v>48</v>
      </c>
      <c r="D40" s="1" t="s">
        <v>8</v>
      </c>
      <c r="E40" s="5">
        <v>11800459</v>
      </c>
      <c r="F40" s="5">
        <v>5940000</v>
      </c>
      <c r="G40" s="5">
        <v>5940000</v>
      </c>
      <c r="H40" s="5">
        <v>15840000</v>
      </c>
      <c r="I40" s="7">
        <f t="shared" si="0"/>
        <v>39520459</v>
      </c>
      <c r="J40" s="8">
        <f>SUM(I40/I54)*100</f>
        <v>9.052623655341375</v>
      </c>
    </row>
    <row r="41" spans="1:10" ht="12.75">
      <c r="A41" s="1"/>
      <c r="B41" t="s">
        <v>37</v>
      </c>
      <c r="C41" s="1" t="s">
        <v>48</v>
      </c>
      <c r="D41" s="1" t="s">
        <v>8</v>
      </c>
      <c r="E41" s="5">
        <v>6066435</v>
      </c>
      <c r="F41" s="5">
        <v>6210000</v>
      </c>
      <c r="G41" s="5">
        <v>6210000</v>
      </c>
      <c r="H41" s="5">
        <v>16560000</v>
      </c>
      <c r="I41" s="7">
        <f t="shared" si="0"/>
        <v>35046435</v>
      </c>
      <c r="J41" s="8">
        <f>SUM(I41:I42/I54)*100</f>
        <v>8.02779609711476</v>
      </c>
    </row>
    <row r="42" spans="1:9" ht="12.75">
      <c r="A42" s="1"/>
      <c r="C42" s="1"/>
      <c r="D42" s="1" t="s">
        <v>14</v>
      </c>
      <c r="E42" s="5">
        <v>108000</v>
      </c>
      <c r="F42" s="5">
        <v>45000</v>
      </c>
      <c r="G42" s="5">
        <v>45000</v>
      </c>
      <c r="H42" s="5">
        <v>120000</v>
      </c>
      <c r="I42" s="7">
        <f t="shared" si="0"/>
        <v>318000</v>
      </c>
    </row>
    <row r="43" spans="1:7" ht="12.75">
      <c r="A43" s="1" t="s">
        <v>38</v>
      </c>
      <c r="B43" s="3" t="s">
        <v>39</v>
      </c>
      <c r="C43" s="1"/>
      <c r="D43" s="1"/>
      <c r="E43" s="5"/>
      <c r="F43" s="5"/>
      <c r="G43" s="5"/>
    </row>
    <row r="44" spans="1:7" ht="12.75">
      <c r="A44" s="1"/>
      <c r="C44" s="1"/>
      <c r="D44" s="1"/>
      <c r="E44" s="5"/>
      <c r="F44" s="5"/>
      <c r="G44" s="5"/>
    </row>
    <row r="45" spans="1:3" ht="12.75">
      <c r="A45" s="1" t="s">
        <v>40</v>
      </c>
      <c r="B45" s="3" t="s">
        <v>42</v>
      </c>
      <c r="C45" s="1"/>
    </row>
    <row r="46" spans="1:10" ht="12.75">
      <c r="A46" s="1"/>
      <c r="B46" t="s">
        <v>43</v>
      </c>
      <c r="C46" s="1" t="s">
        <v>48</v>
      </c>
      <c r="D46" s="1" t="s">
        <v>8</v>
      </c>
      <c r="E46" s="5">
        <v>6859135</v>
      </c>
      <c r="F46" s="5">
        <v>6309000</v>
      </c>
      <c r="G46" s="5">
        <v>6309000</v>
      </c>
      <c r="H46" s="5">
        <v>16824000</v>
      </c>
      <c r="I46" s="7">
        <f t="shared" si="0"/>
        <v>36301135</v>
      </c>
      <c r="J46" s="8">
        <f>SUM(I46/I54)*100</f>
        <v>8.315199816296179</v>
      </c>
    </row>
    <row r="47" spans="1:10" ht="12.75">
      <c r="A47" s="1"/>
      <c r="C47" s="1"/>
      <c r="D47" s="1" t="s">
        <v>14</v>
      </c>
      <c r="E47" s="5">
        <v>742500</v>
      </c>
      <c r="F47" s="5">
        <v>297000</v>
      </c>
      <c r="G47" s="5">
        <v>297000</v>
      </c>
      <c r="H47" s="5">
        <v>792000</v>
      </c>
      <c r="I47" s="7">
        <f t="shared" si="0"/>
        <v>2128500</v>
      </c>
      <c r="J47" s="8">
        <f>SUM(I47/I54)*100</f>
        <v>0.48755783556041477</v>
      </c>
    </row>
    <row r="48" spans="1:7" ht="12.75">
      <c r="A48" s="1"/>
      <c r="C48" s="1"/>
      <c r="D48" s="1"/>
      <c r="E48" s="5"/>
      <c r="F48" s="5"/>
      <c r="G48" s="5"/>
    </row>
    <row r="49" spans="1:7" ht="12.75">
      <c r="A49" s="1" t="s">
        <v>40</v>
      </c>
      <c r="B49" s="3" t="s">
        <v>41</v>
      </c>
      <c r="C49" s="1"/>
      <c r="D49" s="1"/>
      <c r="E49" s="5"/>
      <c r="F49" s="5"/>
      <c r="G49" s="5"/>
    </row>
    <row r="50" spans="1:10" ht="12.75">
      <c r="A50" s="1"/>
      <c r="B50" t="s">
        <v>44</v>
      </c>
      <c r="C50" s="1" t="s">
        <v>50</v>
      </c>
      <c r="D50" s="1" t="s">
        <v>8</v>
      </c>
      <c r="E50" s="5">
        <v>81000</v>
      </c>
      <c r="F50" s="5">
        <v>45000</v>
      </c>
      <c r="G50" s="5">
        <v>45000</v>
      </c>
      <c r="H50" s="5">
        <v>120000</v>
      </c>
      <c r="I50" s="7">
        <f t="shared" si="0"/>
        <v>291000</v>
      </c>
      <c r="J50" s="8">
        <f>SUM(I50/I54)*100</f>
        <v>0.06665695567210744</v>
      </c>
    </row>
    <row r="51" spans="1:8" ht="12.75">
      <c r="A51" s="1"/>
      <c r="C51" s="1"/>
      <c r="D51" s="1"/>
      <c r="E51" s="5"/>
      <c r="F51" s="5"/>
      <c r="G51" s="5"/>
      <c r="H51" s="5"/>
    </row>
    <row r="52" spans="1:8" ht="12.75">
      <c r="A52" s="1"/>
      <c r="C52" s="1"/>
      <c r="D52" s="1"/>
      <c r="E52" s="5"/>
      <c r="F52" s="5"/>
      <c r="G52" s="5"/>
      <c r="H52" s="5"/>
    </row>
    <row r="54" spans="1:10" ht="12.75">
      <c r="A54" s="1"/>
      <c r="B54" s="3" t="s">
        <v>45</v>
      </c>
      <c r="C54" s="1"/>
      <c r="D54" s="1"/>
      <c r="E54" s="5">
        <f>SUM(E7:E50)</f>
        <v>140631592</v>
      </c>
      <c r="F54" s="5">
        <f>SUM(F7:F50)</f>
        <v>63414000</v>
      </c>
      <c r="G54" s="5">
        <f>SUM(G7:G50)</f>
        <v>63414000</v>
      </c>
      <c r="H54" s="5">
        <f>SUM(H7:H50)</f>
        <v>169104000</v>
      </c>
      <c r="I54" s="7">
        <f>SUM(E54:H54)</f>
        <v>436563592</v>
      </c>
      <c r="J54" s="5"/>
    </row>
    <row r="55" spans="1:8" ht="12.75">
      <c r="A55" s="1"/>
      <c r="C55" s="1"/>
      <c r="D55" s="1"/>
      <c r="E55" s="5"/>
      <c r="F55" s="5"/>
      <c r="G55" s="5"/>
      <c r="H55" s="5"/>
    </row>
  </sheetData>
  <mergeCells count="1">
    <mergeCell ref="E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bandung</dc:creator>
  <cp:keywords/>
  <dc:description/>
  <cp:lastModifiedBy>bandung</cp:lastModifiedBy>
  <dcterms:created xsi:type="dcterms:W3CDTF">2006-12-10T03:45:46Z</dcterms:created>
  <dcterms:modified xsi:type="dcterms:W3CDTF">2006-12-11T15:28:46Z</dcterms:modified>
  <cp:category/>
  <cp:version/>
  <cp:contentType/>
  <cp:contentStatus/>
</cp:coreProperties>
</file>